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025" windowWidth="20115" windowHeight="6075"/>
  </bookViews>
  <sheets>
    <sheet name="дох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25" i="1" l="1"/>
  <c r="I24" i="1"/>
  <c r="I23" i="1"/>
  <c r="I22" i="1"/>
  <c r="I21" i="1"/>
  <c r="I20" i="1"/>
  <c r="I18" i="1"/>
  <c r="I17" i="1"/>
  <c r="I14" i="1"/>
  <c r="I13" i="1" s="1"/>
  <c r="I12" i="1"/>
  <c r="I10" i="1"/>
  <c r="H26" i="1"/>
  <c r="G26" i="1"/>
  <c r="I19" i="1"/>
  <c r="H19" i="1"/>
  <c r="G19" i="1"/>
  <c r="F19" i="1"/>
  <c r="I16" i="1"/>
  <c r="H16" i="1"/>
  <c r="G16" i="1"/>
  <c r="F16" i="1"/>
  <c r="H13" i="1"/>
  <c r="G13" i="1"/>
  <c r="F13" i="1"/>
  <c r="I11" i="1"/>
  <c r="H11" i="1"/>
  <c r="G11" i="1"/>
  <c r="F11" i="1"/>
  <c r="I9" i="1"/>
  <c r="H9" i="1"/>
  <c r="G9" i="1"/>
  <c r="G8" i="1" s="1"/>
  <c r="G7" i="1" s="1"/>
  <c r="G6" i="1" s="1"/>
  <c r="F9" i="1"/>
  <c r="H8" i="1"/>
  <c r="H7" i="1" s="1"/>
  <c r="H6" i="1" s="1"/>
  <c r="F8" i="1"/>
  <c r="F7" i="1" s="1"/>
  <c r="F6" i="1" s="1"/>
  <c r="I8" i="1" l="1"/>
  <c r="I7" i="1" s="1"/>
  <c r="I26" i="1"/>
  <c r="I6" i="1" l="1"/>
  <c r="C28" i="1"/>
  <c r="C19" i="1" l="1"/>
  <c r="C16" i="1"/>
  <c r="C13" i="1"/>
  <c r="C11" i="1"/>
  <c r="C9" i="1"/>
  <c r="E19" i="1"/>
  <c r="E16" i="1"/>
  <c r="E13" i="1"/>
  <c r="E11" i="1"/>
  <c r="E9" i="1"/>
  <c r="D19" i="1"/>
  <c r="D16" i="1"/>
  <c r="D13" i="1"/>
  <c r="D11" i="1"/>
  <c r="D9" i="1"/>
  <c r="E8" i="1" l="1"/>
  <c r="E7" i="1" s="1"/>
  <c r="E6" i="1" s="1"/>
  <c r="C8" i="1"/>
  <c r="C7" i="1" s="1"/>
  <c r="C6" i="1" s="1"/>
  <c r="C29" i="1" s="1"/>
  <c r="D8" i="1"/>
  <c r="D7" i="1" s="1"/>
  <c r="D6" i="1" s="1"/>
</calcChain>
</file>

<file path=xl/sharedStrings.xml><?xml version="1.0" encoding="utf-8"?>
<sst xmlns="http://schemas.openxmlformats.org/spreadsheetml/2006/main" count="52" uniqueCount="50">
  <si>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</si>
  <si>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</si>
  <si>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</si>
  <si>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</si>
  <si>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</si>
  <si>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</si>
  <si>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</si>
  <si>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</si>
  <si>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</si>
  <si>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</si>
  <si>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</si>
  <si>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</si>
  <si>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</si>
  <si>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</si>
  <si>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</si>
  <si>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</si>
  <si>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</si>
  <si>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</si>
  <si>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</si>
  <si>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</si>
  <si>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</si>
  <si>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</si>
  <si>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</si>
  <si>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</si>
  <si>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</si>
  <si>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</si>
  <si>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</si>
  <si>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</si>
  <si>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</si>
  <si>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</si>
  <si>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</si>
  <si>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</si>
  <si>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</si>
  <si>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</si>
  <si>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</si>
  <si>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</si>
  <si>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</si>
  <si>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</si>
  <si>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</si>
  <si>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</si>
  <si>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>Налог на имущество физических лиц</t>
  </si>
  <si>
    <t xml:space="preserve"> ПОСТУПЛЕНИЯ ДОХОДОВ БЮДЖЕТА ПО КОДАМ КЛАССИФИКАЦИИ ДОХОДОВ БЮДЖЕТОВ БЮДЖЕТНОЙ СИСТЕМЫ РОССИЙСКОЙ ФЕДЕРАЦИИ НА 2022 ГОД </t>
  </si>
  <si>
    <t xml:space="preserve"> 2022 год</t>
  </si>
  <si>
    <t>(рублей)</t>
  </si>
  <si>
    <t xml:space="preserve">План                                          на 2021 год </t>
  </si>
  <si>
    <t>Поправки                                                                        ( + / - )</t>
  </si>
  <si>
    <t xml:space="preserve">План                                          на 2022 год </t>
  </si>
  <si>
    <t xml:space="preserve">План  с учетом поправок на 2022 год 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</si>
  <si>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                                                 городское  поселение «Город Малоярославец»                                                                                                                             на 2022 год и на плановый период 2023 и 2024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2021 года № 129    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</si>
  <si>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2022 год                                                                             и на плановый период 2023 и 2024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30 августа 2022 № 210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</si>
</sst>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rgb="FF000000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" fontId="10" fillId="0" borderId="2">
      <alignment horizontal="right" vertical="center" shrinkToFit="1"/>
    </xf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4" fontId="0" fillId="0" borderId="0" xfId="0" applyNumberFormat="1"/>
    <xf numFmtId="4" fontId="8" fillId="0" borderId="0" xfId="0" applyNumberFormat="1" applyFont="1"/>
    <xf numFmtId="0" fontId="3" fillId="0" borderId="0" xfId="0" applyFont="1" applyAlignment="1">
      <alignment vertical="center" wrapText="1"/>
    </xf>
    <xf numFmtId="164" fontId="4" fillId="0" borderId="0" xfId="1" applyNumberFormat="1" applyFont="1" applyBorder="1" applyAlignment="1">
      <alignment horizontal="right" wrapText="1"/>
    </xf>
    <xf numFmtId="4" fontId="10" fillId="0" borderId="0" xfId="2" applyNumberFormat="1" applyBorder="1" applyProtection="1">
      <alignment horizontal="right" vertical="center" shrinkToFit="1"/>
    </xf>
    <xf numFmtId="0" fontId="3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</cellXfs>
  <cellStyles count="3">
    <cellStyle name="xl50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chapc/Desktop/&#1054;&#1058;&#1063;&#1045;&#1058;&#1067;%202022/&#1041;&#1070;&#1044;&#1046;&#1045;&#1058;%202022/&#1055;&#1056;&#1054;&#1045;&#1050;&#1058;%20&#1041;&#1070;&#1044;%202022/1%20&#1044;&#1054;&#1061;%20&#1053;&#1040;%2001%2010%202021%20&#1080;%20&#1087;&#1083;&#1072;&#1085;%202022%202023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 "/>
      <sheetName val="Лист1"/>
      <sheetName val="Лист2"/>
    </sheetNames>
    <sheetDataSet>
      <sheetData sheetId="0">
        <row r="5">
          <cell r="V5">
            <v>276808846.60000002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C2" sqref="C2:I2"/>
    </sheetView>
  </sheetViews>
  <sheetFormatPr defaultRowHeight="15" x14ac:dyDescent="0.25"/>
  <cols>
    <col min="1" max="1" width="38.5703125" customWidth="1"/>
    <col min="2" max="2" width="29.42578125" customWidth="1"/>
    <col min="3" max="3" width="17" customWidth="1"/>
    <col min="4" max="4" width="17.5703125" hidden="1" customWidth="1"/>
    <col min="5" max="5" width="18.140625" hidden="1" customWidth="1"/>
    <col min="6" max="6" width="15" customWidth="1"/>
    <col min="7" max="7" width="14.7109375" hidden="1" customWidth="1"/>
    <col min="8" max="8" width="10.5703125" hidden="1" customWidth="1"/>
    <col min="9" max="9" width="17.28515625" customWidth="1"/>
    <col min="11" max="11" width="19.5703125" customWidth="1"/>
  </cols>
  <sheetData>
    <row r="1" spans="1:11" ht="106.5" customHeight="1" x14ac:dyDescent="0.25">
      <c r="C1" s="27" t="s">
        <v>49</v>
      </c>
      <c r="D1" s="27"/>
      <c r="E1" s="27"/>
      <c r="F1" s="27"/>
      <c r="G1" s="27"/>
      <c r="H1" s="27"/>
      <c r="I1" s="27"/>
    </row>
    <row r="2" spans="1:11" ht="74.25" customHeight="1" x14ac:dyDescent="0.25">
      <c r="A2" s="3"/>
      <c r="B2" s="24"/>
      <c r="C2" s="28" t="s">
        <v>48</v>
      </c>
      <c r="D2" s="28"/>
      <c r="E2" s="28"/>
      <c r="F2" s="28"/>
      <c r="G2" s="28"/>
      <c r="H2" s="28"/>
      <c r="I2" s="28"/>
    </row>
    <row r="3" spans="1:11" ht="54.75" customHeight="1" x14ac:dyDescent="0.25">
      <c r="A3" s="29" t="s">
        <v>41</v>
      </c>
      <c r="B3" s="29"/>
      <c r="C3" s="29"/>
      <c r="D3" s="29"/>
      <c r="E3" s="29"/>
      <c r="F3" s="29"/>
      <c r="G3" s="29"/>
      <c r="H3" s="29"/>
      <c r="I3" s="29"/>
    </row>
    <row r="4" spans="1:11" ht="21" customHeight="1" x14ac:dyDescent="0.25">
      <c r="C4" s="4"/>
      <c r="I4" s="4" t="s">
        <v>43</v>
      </c>
    </row>
    <row r="5" spans="1:11" ht="54" customHeight="1" x14ac:dyDescent="0.25">
      <c r="A5" s="18" t="s">
        <v>0</v>
      </c>
      <c r="B5" s="18" t="s">
        <v>17</v>
      </c>
      <c r="C5" s="18" t="s">
        <v>46</v>
      </c>
      <c r="D5" s="18" t="s">
        <v>44</v>
      </c>
      <c r="E5" s="18" t="s">
        <v>44</v>
      </c>
      <c r="F5" s="18" t="s">
        <v>45</v>
      </c>
      <c r="G5" s="18" t="s">
        <v>42</v>
      </c>
      <c r="H5" s="18" t="s">
        <v>42</v>
      </c>
      <c r="I5" s="18" t="s">
        <v>47</v>
      </c>
    </row>
    <row r="6" spans="1:11" ht="18" customHeight="1" x14ac:dyDescent="0.25">
      <c r="A6" s="9" t="s">
        <v>1</v>
      </c>
      <c r="B6" s="10"/>
      <c r="C6" s="20">
        <f>C7+C26</f>
        <v>281710789.38999999</v>
      </c>
      <c r="D6" s="11">
        <f>D7+D26</f>
        <v>153744681</v>
      </c>
      <c r="E6" s="11">
        <f>E7+E26</f>
        <v>153654681</v>
      </c>
      <c r="F6" s="20">
        <f t="shared" ref="F6:I6" si="0">F7+F26</f>
        <v>34288743.849999994</v>
      </c>
      <c r="G6" s="20">
        <f t="shared" si="0"/>
        <v>283974580.19</v>
      </c>
      <c r="H6" s="20">
        <f t="shared" si="0"/>
        <v>283974580.19</v>
      </c>
      <c r="I6" s="20">
        <f t="shared" si="0"/>
        <v>315999533.24000001</v>
      </c>
      <c r="K6" s="26"/>
    </row>
    <row r="7" spans="1:11" ht="18" customHeight="1" x14ac:dyDescent="0.25">
      <c r="A7" s="12" t="s">
        <v>14</v>
      </c>
      <c r="B7" s="6" t="s">
        <v>18</v>
      </c>
      <c r="C7" s="21">
        <f>C8+C19</f>
        <v>195497438</v>
      </c>
      <c r="D7" s="13">
        <f>D8+D19</f>
        <v>126541000</v>
      </c>
      <c r="E7" s="13">
        <f>E8+E19</f>
        <v>126751000</v>
      </c>
      <c r="F7" s="21">
        <f t="shared" ref="F7:I7" si="1">F8+F19</f>
        <v>4505000</v>
      </c>
      <c r="G7" s="21">
        <f t="shared" si="1"/>
        <v>195497438</v>
      </c>
      <c r="H7" s="21">
        <f t="shared" si="1"/>
        <v>195497438</v>
      </c>
      <c r="I7" s="21">
        <f t="shared" si="1"/>
        <v>200002438</v>
      </c>
      <c r="K7" s="22"/>
    </row>
    <row r="8" spans="1:11" ht="18" customHeight="1" x14ac:dyDescent="0.25">
      <c r="A8" s="12" t="s">
        <v>13</v>
      </c>
      <c r="B8" s="7"/>
      <c r="C8" s="19">
        <f>C9+C11+C13+C16</f>
        <v>176753079</v>
      </c>
      <c r="D8" s="14">
        <f>D9+D11+D13+D16</f>
        <v>109779592.90000001</v>
      </c>
      <c r="E8" s="14">
        <f>E9+E11+E13+E16</f>
        <v>110779592.90000001</v>
      </c>
      <c r="F8" s="19">
        <f t="shared" ref="F8:I8" si="2">F9+F11+F13+F16</f>
        <v>4380000</v>
      </c>
      <c r="G8" s="19">
        <f t="shared" si="2"/>
        <v>176753079</v>
      </c>
      <c r="H8" s="19">
        <f t="shared" si="2"/>
        <v>176753079</v>
      </c>
      <c r="I8" s="19">
        <f t="shared" si="2"/>
        <v>181133079</v>
      </c>
    </row>
    <row r="9" spans="1:11" ht="30" customHeight="1" x14ac:dyDescent="0.25">
      <c r="A9" s="12" t="s">
        <v>10</v>
      </c>
      <c r="B9" s="6" t="s">
        <v>19</v>
      </c>
      <c r="C9" s="19">
        <f>C10</f>
        <v>69006611</v>
      </c>
      <c r="D9" s="14">
        <f>D10</f>
        <v>49700000</v>
      </c>
      <c r="E9" s="14">
        <f>E10</f>
        <v>50700000</v>
      </c>
      <c r="F9" s="19">
        <f t="shared" ref="F9:I9" si="3">F10</f>
        <v>0</v>
      </c>
      <c r="G9" s="19">
        <f t="shared" si="3"/>
        <v>69006611</v>
      </c>
      <c r="H9" s="19">
        <f t="shared" si="3"/>
        <v>69006611</v>
      </c>
      <c r="I9" s="19">
        <f t="shared" si="3"/>
        <v>69006611</v>
      </c>
    </row>
    <row r="10" spans="1:11" ht="18" customHeight="1" x14ac:dyDescent="0.25">
      <c r="A10" s="15" t="s">
        <v>9</v>
      </c>
      <c r="B10" s="8" t="s">
        <v>38</v>
      </c>
      <c r="C10" s="16">
        <v>69006611</v>
      </c>
      <c r="D10" s="16">
        <v>49700000</v>
      </c>
      <c r="E10" s="16">
        <v>50700000</v>
      </c>
      <c r="F10" s="16"/>
      <c r="G10" s="16">
        <v>69006611</v>
      </c>
      <c r="H10" s="16">
        <v>69006611</v>
      </c>
      <c r="I10" s="16">
        <f>C10+F10</f>
        <v>69006611</v>
      </c>
    </row>
    <row r="11" spans="1:11" ht="50.25" customHeight="1" x14ac:dyDescent="0.25">
      <c r="A11" s="12" t="s">
        <v>15</v>
      </c>
      <c r="B11" s="6" t="s">
        <v>20</v>
      </c>
      <c r="C11" s="21">
        <f>C12</f>
        <v>3776710</v>
      </c>
      <c r="D11" s="13">
        <f>D12</f>
        <v>2067592.9</v>
      </c>
      <c r="E11" s="13">
        <f>E12</f>
        <v>2067592.9</v>
      </c>
      <c r="F11" s="21">
        <f t="shared" ref="F11:I11" si="4">F12</f>
        <v>0</v>
      </c>
      <c r="G11" s="21">
        <f t="shared" si="4"/>
        <v>3776710</v>
      </c>
      <c r="H11" s="21">
        <f t="shared" si="4"/>
        <v>3776710</v>
      </c>
      <c r="I11" s="21">
        <f t="shared" si="4"/>
        <v>3776710</v>
      </c>
    </row>
    <row r="12" spans="1:11" s="5" customFormat="1" ht="47.25" x14ac:dyDescent="0.25">
      <c r="A12" s="15" t="s">
        <v>16</v>
      </c>
      <c r="B12" s="7" t="s">
        <v>39</v>
      </c>
      <c r="C12" s="16">
        <v>3776710</v>
      </c>
      <c r="D12" s="16">
        <v>2067592.9</v>
      </c>
      <c r="E12" s="16">
        <v>2067592.9</v>
      </c>
      <c r="F12" s="16"/>
      <c r="G12" s="16">
        <v>3776710</v>
      </c>
      <c r="H12" s="16">
        <v>3776710</v>
      </c>
      <c r="I12" s="16">
        <f>C12+F12</f>
        <v>3776710</v>
      </c>
    </row>
    <row r="13" spans="1:11" s="5" customFormat="1" ht="18" customHeight="1" x14ac:dyDescent="0.25">
      <c r="A13" s="12" t="s">
        <v>33</v>
      </c>
      <c r="B13" s="6" t="s">
        <v>29</v>
      </c>
      <c r="C13" s="21">
        <f>C14+C15</f>
        <v>76469758</v>
      </c>
      <c r="D13" s="13">
        <f>D14+D15</f>
        <v>33512000</v>
      </c>
      <c r="E13" s="13">
        <f>E14+E15</f>
        <v>33512000</v>
      </c>
      <c r="F13" s="21">
        <f t="shared" ref="F13:I13" si="5">F14+F15</f>
        <v>4380000</v>
      </c>
      <c r="G13" s="21">
        <f t="shared" si="5"/>
        <v>76469758</v>
      </c>
      <c r="H13" s="21">
        <f t="shared" si="5"/>
        <v>76469758</v>
      </c>
      <c r="I13" s="21">
        <f t="shared" si="5"/>
        <v>80849758</v>
      </c>
    </row>
    <row r="14" spans="1:11" s="5" customFormat="1" ht="49.5" customHeight="1" x14ac:dyDescent="0.25">
      <c r="A14" s="15" t="s">
        <v>36</v>
      </c>
      <c r="B14" s="8" t="s">
        <v>37</v>
      </c>
      <c r="C14" s="16">
        <v>76469758</v>
      </c>
      <c r="D14" s="16">
        <v>33500000</v>
      </c>
      <c r="E14" s="16">
        <v>33500000</v>
      </c>
      <c r="F14" s="16">
        <v>4380000</v>
      </c>
      <c r="G14" s="16">
        <v>76469758</v>
      </c>
      <c r="H14" s="16">
        <v>76469758</v>
      </c>
      <c r="I14" s="16">
        <f>C14+F14</f>
        <v>80849758</v>
      </c>
    </row>
    <row r="15" spans="1:11" s="5" customFormat="1" ht="18" hidden="1" customHeight="1" x14ac:dyDescent="0.25">
      <c r="A15" s="15" t="s">
        <v>34</v>
      </c>
      <c r="B15" s="8" t="s">
        <v>35</v>
      </c>
      <c r="C15" s="16"/>
      <c r="D15" s="16">
        <v>12000</v>
      </c>
      <c r="E15" s="16">
        <v>12000</v>
      </c>
      <c r="F15" s="16"/>
      <c r="G15" s="16"/>
      <c r="H15" s="16"/>
      <c r="I15" s="16"/>
    </row>
    <row r="16" spans="1:11" ht="29.25" customHeight="1" x14ac:dyDescent="0.25">
      <c r="A16" s="12" t="s">
        <v>11</v>
      </c>
      <c r="B16" s="6" t="s">
        <v>21</v>
      </c>
      <c r="C16" s="19">
        <f>C17+C18</f>
        <v>27500000</v>
      </c>
      <c r="D16" s="14">
        <f>D17+D18</f>
        <v>24500000</v>
      </c>
      <c r="E16" s="14">
        <f>E17+E18</f>
        <v>24500000</v>
      </c>
      <c r="F16" s="19">
        <f t="shared" ref="F16:I16" si="6">F17+F18</f>
        <v>0</v>
      </c>
      <c r="G16" s="19">
        <f t="shared" si="6"/>
        <v>27500000</v>
      </c>
      <c r="H16" s="19">
        <f t="shared" si="6"/>
        <v>27500000</v>
      </c>
      <c r="I16" s="19">
        <f t="shared" si="6"/>
        <v>27500000</v>
      </c>
    </row>
    <row r="17" spans="1:9" ht="18" customHeight="1" x14ac:dyDescent="0.25">
      <c r="A17" s="15" t="s">
        <v>40</v>
      </c>
      <c r="B17" s="7" t="s">
        <v>32</v>
      </c>
      <c r="C17" s="17">
        <v>7500000</v>
      </c>
      <c r="D17" s="17">
        <v>4500000</v>
      </c>
      <c r="E17" s="17">
        <v>4500000</v>
      </c>
      <c r="F17" s="17"/>
      <c r="G17" s="17">
        <v>7500000</v>
      </c>
      <c r="H17" s="17">
        <v>7500000</v>
      </c>
      <c r="I17" s="16">
        <f>C17+F17</f>
        <v>7500000</v>
      </c>
    </row>
    <row r="18" spans="1:9" ht="18" customHeight="1" x14ac:dyDescent="0.25">
      <c r="A18" s="15" t="s">
        <v>30</v>
      </c>
      <c r="B18" s="7" t="s">
        <v>31</v>
      </c>
      <c r="C18" s="17">
        <v>20000000</v>
      </c>
      <c r="D18" s="17">
        <v>20000000</v>
      </c>
      <c r="E18" s="17">
        <v>20000000</v>
      </c>
      <c r="F18" s="17"/>
      <c r="G18" s="17">
        <v>20000000</v>
      </c>
      <c r="H18" s="17">
        <v>20000000</v>
      </c>
      <c r="I18" s="16">
        <f>C18+F18</f>
        <v>20000000</v>
      </c>
    </row>
    <row r="19" spans="1:9" ht="18" customHeight="1" x14ac:dyDescent="0.25">
      <c r="A19" s="12" t="s">
        <v>12</v>
      </c>
      <c r="B19" s="7"/>
      <c r="C19" s="19">
        <f>C20+C21+C22+C23+C24+C25</f>
        <v>18744359</v>
      </c>
      <c r="D19" s="14">
        <f>D20+D21+D22+D23+D24+D25</f>
        <v>16761407.1</v>
      </c>
      <c r="E19" s="14">
        <f>E20+E21+E22+E23+E24+E25</f>
        <v>15971407.1</v>
      </c>
      <c r="F19" s="19">
        <f t="shared" ref="F19:I19" si="7">F20+F21+F22+F23+F24+F25</f>
        <v>125000</v>
      </c>
      <c r="G19" s="19">
        <f t="shared" si="7"/>
        <v>18744359</v>
      </c>
      <c r="H19" s="19">
        <f t="shared" si="7"/>
        <v>18744359</v>
      </c>
      <c r="I19" s="19">
        <f t="shared" si="7"/>
        <v>18869359</v>
      </c>
    </row>
    <row r="20" spans="1:9" ht="48" customHeight="1" x14ac:dyDescent="0.25">
      <c r="A20" s="15" t="s">
        <v>2</v>
      </c>
      <c r="B20" s="7" t="s">
        <v>22</v>
      </c>
      <c r="C20" s="17">
        <v>11995294</v>
      </c>
      <c r="D20" s="17">
        <v>13250000</v>
      </c>
      <c r="E20" s="17">
        <v>13250000</v>
      </c>
      <c r="F20" s="17"/>
      <c r="G20" s="17">
        <v>11995294</v>
      </c>
      <c r="H20" s="17">
        <v>11995294</v>
      </c>
      <c r="I20" s="16">
        <f t="shared" ref="I20:I26" si="8">C20+F20</f>
        <v>11995294</v>
      </c>
    </row>
    <row r="21" spans="1:9" ht="36" customHeight="1" x14ac:dyDescent="0.25">
      <c r="A21" s="15" t="s">
        <v>3</v>
      </c>
      <c r="B21" s="7" t="s">
        <v>23</v>
      </c>
      <c r="C21" s="17">
        <v>47467</v>
      </c>
      <c r="D21" s="17">
        <v>80000</v>
      </c>
      <c r="E21" s="17">
        <v>80000</v>
      </c>
      <c r="F21" s="17"/>
      <c r="G21" s="17">
        <v>47467</v>
      </c>
      <c r="H21" s="17">
        <v>47467</v>
      </c>
      <c r="I21" s="16">
        <f t="shared" si="8"/>
        <v>47467</v>
      </c>
    </row>
    <row r="22" spans="1:9" ht="34.5" customHeight="1" x14ac:dyDescent="0.25">
      <c r="A22" s="15" t="s">
        <v>4</v>
      </c>
      <c r="B22" s="7" t="s">
        <v>24</v>
      </c>
      <c r="C22" s="17">
        <v>5042442</v>
      </c>
      <c r="D22" s="17">
        <v>1821000</v>
      </c>
      <c r="E22" s="17">
        <v>1031000</v>
      </c>
      <c r="F22" s="17"/>
      <c r="G22" s="17">
        <v>5042442</v>
      </c>
      <c r="H22" s="17">
        <v>5042442</v>
      </c>
      <c r="I22" s="16">
        <f t="shared" si="8"/>
        <v>5042442</v>
      </c>
    </row>
    <row r="23" spans="1:9" ht="18" customHeight="1" x14ac:dyDescent="0.25">
      <c r="A23" s="15" t="s">
        <v>5</v>
      </c>
      <c r="B23" s="7" t="s">
        <v>25</v>
      </c>
      <c r="C23" s="17">
        <v>103278</v>
      </c>
      <c r="D23" s="17">
        <v>100000</v>
      </c>
      <c r="E23" s="17">
        <v>100000</v>
      </c>
      <c r="F23" s="17"/>
      <c r="G23" s="17">
        <v>103278</v>
      </c>
      <c r="H23" s="17">
        <v>103278</v>
      </c>
      <c r="I23" s="16">
        <f t="shared" si="8"/>
        <v>103278</v>
      </c>
    </row>
    <row r="24" spans="1:9" ht="18" customHeight="1" x14ac:dyDescent="0.25">
      <c r="A24" s="15" t="s">
        <v>6</v>
      </c>
      <c r="B24" s="7" t="s">
        <v>26</v>
      </c>
      <c r="C24" s="17">
        <v>108602</v>
      </c>
      <c r="D24" s="17">
        <v>10000</v>
      </c>
      <c r="E24" s="17">
        <v>10000</v>
      </c>
      <c r="F24" s="17"/>
      <c r="G24" s="17">
        <v>108602</v>
      </c>
      <c r="H24" s="17">
        <v>108602</v>
      </c>
      <c r="I24" s="16">
        <f t="shared" si="8"/>
        <v>108602</v>
      </c>
    </row>
    <row r="25" spans="1:9" ht="18" customHeight="1" x14ac:dyDescent="0.25">
      <c r="A25" s="15" t="s">
        <v>7</v>
      </c>
      <c r="B25" s="7" t="s">
        <v>27</v>
      </c>
      <c r="C25" s="17">
        <v>1447276</v>
      </c>
      <c r="D25" s="17">
        <v>1500407.1</v>
      </c>
      <c r="E25" s="17">
        <v>1500407.1</v>
      </c>
      <c r="F25" s="17">
        <v>125000</v>
      </c>
      <c r="G25" s="17">
        <v>1447276</v>
      </c>
      <c r="H25" s="17">
        <v>1447276</v>
      </c>
      <c r="I25" s="16">
        <f t="shared" si="8"/>
        <v>1572276</v>
      </c>
    </row>
    <row r="26" spans="1:9" ht="33.75" customHeight="1" x14ac:dyDescent="0.25">
      <c r="A26" s="12" t="s">
        <v>8</v>
      </c>
      <c r="B26" s="6" t="s">
        <v>28</v>
      </c>
      <c r="C26" s="14">
        <v>86213351.390000001</v>
      </c>
      <c r="D26" s="14">
        <v>27203681</v>
      </c>
      <c r="E26" s="14">
        <v>26903681</v>
      </c>
      <c r="F26" s="19">
        <v>29783743.849999998</v>
      </c>
      <c r="G26" s="14">
        <f t="shared" ref="G26:H26" si="9">86733918.72+4000000-2456776.53+200000</f>
        <v>88477142.189999998</v>
      </c>
      <c r="H26" s="14">
        <f t="shared" si="9"/>
        <v>88477142.189999998</v>
      </c>
      <c r="I26" s="14">
        <f t="shared" si="8"/>
        <v>115997095.23999999</v>
      </c>
    </row>
    <row r="27" spans="1:9" ht="16.5" hidden="1" x14ac:dyDescent="0.25">
      <c r="A27" s="1"/>
      <c r="B27" s="1"/>
      <c r="C27" s="2"/>
    </row>
    <row r="28" spans="1:9" hidden="1" x14ac:dyDescent="0.25">
      <c r="C28" s="22">
        <f>'[1]ДОХ '!$V$5</f>
        <v>276808846.60000002</v>
      </c>
    </row>
    <row r="29" spans="1:9" ht="18.75" hidden="1" x14ac:dyDescent="0.3">
      <c r="C29" s="23">
        <f>C6-C28</f>
        <v>4901942.7899999619</v>
      </c>
    </row>
    <row r="32" spans="1:9" ht="15.75" x14ac:dyDescent="0.25">
      <c r="F32" s="25"/>
    </row>
  </sheetData>
  <mergeCells count="3">
    <mergeCell ref="C1:I1"/>
    <mergeCell ref="C2:I2"/>
    <mergeCell ref="A3:I3"/>
  </mergeCells>
  <printOptions horizontalCentered="1"/>
  <pageMargins left="0.59055118110236227" right="0" top="0.39370078740157483" bottom="0" header="0.51181102362204722" footer="0.31496062992125984"/>
  <pageSetup paperSize="9" scale="80" firstPageNumber="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sachapc</cp:lastModifiedBy>
  <cp:lastPrinted>2022-08-31T12:54:29Z</cp:lastPrinted>
  <dcterms:created xsi:type="dcterms:W3CDTF">2017-10-23T09:06:05Z</dcterms:created>
  <dcterms:modified xsi:type="dcterms:W3CDTF">2022-09-01T12:15:59Z</dcterms:modified>
</cp:coreProperties>
</file>