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35" windowWidth="16275" windowHeight="10800" firstSheet="4" activeTab="4"/>
  </bookViews>
  <sheets>
    <sheet name="объем" sheetId="1" state="hidden" r:id="rId1"/>
    <sheet name="Лист2" sheetId="2" state="hidden" r:id="rId2"/>
    <sheet name="Лист3" sheetId="3" state="hidden" r:id="rId3"/>
    <sheet name="измен" sheetId="7" state="hidden" r:id="rId4"/>
    <sheet name="таблица" sheetId="4" r:id="rId5"/>
    <sheet name="Лист5" sheetId="5" state="hidden" r:id="rId6"/>
    <sheet name="Лист1" sheetId="8" state="hidden" r:id="rId7"/>
  </sheets>
  <calcPr calcId="125725"/>
</workbook>
</file>

<file path=xl/calcChain.xml><?xml version="1.0" encoding="utf-8"?>
<calcChain xmlns="http://schemas.openxmlformats.org/spreadsheetml/2006/main">
  <c r="D19" i="4"/>
  <c r="B3" i="1"/>
  <c r="E8" i="4"/>
  <c r="E9"/>
  <c r="D9" s="1"/>
  <c r="E14"/>
  <c r="D14" s="1"/>
  <c r="E17"/>
  <c r="E20" s="1"/>
  <c r="E15"/>
  <c r="D15" s="1"/>
  <c r="B9" i="1"/>
  <c r="J13" i="7"/>
  <c r="I13"/>
  <c r="H13"/>
  <c r="G13"/>
  <c r="F13"/>
  <c r="E13"/>
  <c r="D12"/>
  <c r="D11"/>
  <c r="D10"/>
  <c r="E9"/>
  <c r="D9"/>
  <c r="D8"/>
  <c r="D7"/>
  <c r="D6"/>
  <c r="D5"/>
  <c r="E4"/>
  <c r="D4"/>
  <c r="D3"/>
  <c r="D13" s="1"/>
  <c r="J20" i="4"/>
  <c r="I20"/>
  <c r="H20"/>
  <c r="G20"/>
  <c r="F20"/>
  <c r="D18"/>
  <c r="D20" s="1"/>
  <c r="D16"/>
  <c r="D13"/>
  <c r="D12"/>
  <c r="D11"/>
  <c r="D10"/>
  <c r="D17" l="1"/>
  <c r="D8"/>
</calcChain>
</file>

<file path=xl/sharedStrings.xml><?xml version="1.0" encoding="utf-8"?>
<sst xmlns="http://schemas.openxmlformats.org/spreadsheetml/2006/main" count="96" uniqueCount="52">
  <si>
    <t>Объем финансирования</t>
  </si>
  <si>
    <t>Основное мероприятие "Обеспечение эффективного использования и распоряжения муниципальным имуществом и земельными ресурсами</t>
  </si>
  <si>
    <t>№</t>
  </si>
  <si>
    <t>наименование мероприятия</t>
  </si>
  <si>
    <t>источники финансирования</t>
  </si>
  <si>
    <t>Сумма расходов тыс.руб</t>
  </si>
  <si>
    <t>1.</t>
  </si>
  <si>
    <t>Кадастровые работы по межеванию земельных участков для государственной регистрации</t>
  </si>
  <si>
    <t>Оценка недвижимости, признание прав и урегулирование отношений по муниципальной собственности:</t>
  </si>
  <si>
    <t>оценка имущества с целью продажи</t>
  </si>
  <si>
    <t>оценка на право заключения договора аренды земельного участка</t>
  </si>
  <si>
    <t>Кадастровые работы по проведению технической инвентаризации объектов недвижимости</t>
  </si>
  <si>
    <t>Снятие муниципального имущества с кадастрового учета (изготовление актов обследования)</t>
  </si>
  <si>
    <t>Снос аварийных зданий</t>
  </si>
  <si>
    <t>Паспортизация автомобильных дорог общего пользования местного значения</t>
  </si>
  <si>
    <t>Содержание муниципальной собственности (нежилые объекты)</t>
  </si>
  <si>
    <t>Итого</t>
  </si>
  <si>
    <t>2.</t>
  </si>
  <si>
    <t>2.2</t>
  </si>
  <si>
    <t>2.1</t>
  </si>
  <si>
    <t>местный бюджет</t>
  </si>
  <si>
    <t>8.</t>
  </si>
  <si>
    <t>Выкуп земельного участка</t>
  </si>
  <si>
    <t>Выкуп муниципального имущества в т.ч.</t>
  </si>
  <si>
    <t>земельного участка</t>
  </si>
  <si>
    <t>жилого помещения</t>
  </si>
  <si>
    <t>на 16.02.20212020</t>
  </si>
  <si>
    <t>9.</t>
  </si>
  <si>
    <t>10.</t>
  </si>
  <si>
    <t>11.</t>
  </si>
  <si>
    <t>12.</t>
  </si>
  <si>
    <t>13.</t>
  </si>
  <si>
    <t>Ед.изм.</t>
  </si>
  <si>
    <t>Оценка имущества, признание прав и урегулирование отношений по муниципальной собственности</t>
  </si>
  <si>
    <t>Снятие муниципального имущества с кадастрового имущества (изготовление актов обследования)</t>
  </si>
  <si>
    <t>км</t>
  </si>
  <si>
    <t>ед.</t>
  </si>
  <si>
    <t>ед,</t>
  </si>
  <si>
    <t>шт</t>
  </si>
  <si>
    <t>ЗАПОЛНИТЬ ЦИФРАМИ</t>
  </si>
  <si>
    <t xml:space="preserve"> </t>
  </si>
  <si>
    <t>Наименование мероприятия</t>
  </si>
  <si>
    <t>Источники финансирования</t>
  </si>
  <si>
    <t>к постановление администрации</t>
  </si>
  <si>
    <t>муниципального образования городское поселение</t>
  </si>
  <si>
    <t>"Город Малоярославец"</t>
  </si>
  <si>
    <t>3.</t>
  </si>
  <si>
    <t>5.</t>
  </si>
  <si>
    <t>6.</t>
  </si>
  <si>
    <t>7.</t>
  </si>
  <si>
    <t>Приложение №2</t>
  </si>
  <si>
    <t>от    26.03.2021             №344</t>
  </si>
</sst>
</file>

<file path=xl/styles.xml><?xml version="1.0" encoding="utf-8"?>
<styleSheet xmlns="http://schemas.openxmlformats.org/spreadsheetml/2006/main">
  <numFmts count="1">
    <numFmt numFmtId="164" formatCode="#,##0.000"/>
  </numFmts>
  <fonts count="9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2" fillId="0" borderId="2" xfId="0" applyFont="1" applyBorder="1" applyAlignment="1">
      <alignment horizontal="justify" vertical="top" wrapText="1"/>
    </xf>
    <xf numFmtId="0" fontId="2" fillId="0" borderId="3" xfId="0" applyFont="1" applyBorder="1" applyAlignment="1">
      <alignment horizontal="justify" vertical="top" wrapText="1"/>
    </xf>
    <xf numFmtId="0" fontId="2" fillId="0" borderId="3" xfId="0" applyFont="1" applyBorder="1" applyAlignment="1">
      <alignment vertical="top" wrapText="1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3" fillId="0" borderId="3" xfId="0" applyFont="1" applyBorder="1" applyAlignment="1">
      <alignment vertical="top" wrapText="1"/>
    </xf>
    <xf numFmtId="164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/>
    </xf>
    <xf numFmtId="0" fontId="0" fillId="0" borderId="0" xfId="0" applyFill="1"/>
    <xf numFmtId="164" fontId="0" fillId="0" borderId="0" xfId="0" applyNumberFormat="1" applyBorder="1" applyAlignment="1">
      <alignment horizontal="center" vertical="center"/>
    </xf>
    <xf numFmtId="0" fontId="0" fillId="2" borderId="1" xfId="0" applyFill="1" applyBorder="1"/>
    <xf numFmtId="14" fontId="0" fillId="0" borderId="0" xfId="0" applyNumberFormat="1"/>
    <xf numFmtId="0" fontId="0" fillId="0" borderId="1" xfId="0" applyBorder="1" applyAlignment="1">
      <alignment horizontal="center" vertical="top" wrapText="1"/>
    </xf>
    <xf numFmtId="0" fontId="0" fillId="0" borderId="8" xfId="0" applyBorder="1" applyAlignment="1">
      <alignment horizontal="center" vertical="center" wrapText="1"/>
    </xf>
    <xf numFmtId="0" fontId="4" fillId="0" borderId="9" xfId="0" applyFont="1" applyFill="1" applyBorder="1" applyAlignment="1">
      <alignment horizontal="justify" vertical="top" wrapText="1"/>
    </xf>
    <xf numFmtId="0" fontId="4" fillId="0" borderId="1" xfId="0" applyFont="1" applyFill="1" applyBorder="1" applyAlignment="1">
      <alignment horizontal="center" vertical="top" wrapText="1"/>
    </xf>
    <xf numFmtId="1" fontId="0" fillId="0" borderId="1" xfId="0" applyNumberFormat="1" applyFill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4" fillId="0" borderId="10" xfId="0" applyFont="1" applyFill="1" applyBorder="1" applyAlignment="1">
      <alignment horizontal="justify" vertical="top" wrapText="1"/>
    </xf>
    <xf numFmtId="1" fontId="4" fillId="0" borderId="1" xfId="0" applyNumberFormat="1" applyFont="1" applyFill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  <xf numFmtId="0" fontId="4" fillId="0" borderId="10" xfId="0" applyFont="1" applyFill="1" applyBorder="1" applyAlignment="1">
      <alignment vertical="top" wrapText="1"/>
    </xf>
    <xf numFmtId="0" fontId="4" fillId="0" borderId="11" xfId="0" applyFont="1" applyFill="1" applyBorder="1" applyAlignment="1">
      <alignment horizontal="justify" vertical="top" wrapText="1"/>
    </xf>
    <xf numFmtId="1" fontId="4" fillId="0" borderId="7" xfId="0" applyNumberFormat="1" applyFont="1" applyFill="1" applyBorder="1" applyAlignment="1">
      <alignment horizontal="center" vertical="center"/>
    </xf>
    <xf numFmtId="1" fontId="4" fillId="0" borderId="7" xfId="0" applyNumberFormat="1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top"/>
    </xf>
    <xf numFmtId="0" fontId="4" fillId="0" borderId="10" xfId="0" applyFont="1" applyFill="1" applyBorder="1" applyAlignment="1">
      <alignment horizontal="left" vertical="top" wrapText="1"/>
    </xf>
    <xf numFmtId="0" fontId="4" fillId="0" borderId="8" xfId="0" applyFont="1" applyFill="1" applyBorder="1" applyAlignment="1">
      <alignment horizontal="left" vertical="top" wrapText="1"/>
    </xf>
    <xf numFmtId="0" fontId="0" fillId="0" borderId="1" xfId="0" applyFill="1" applyBorder="1" applyAlignment="1">
      <alignment horizontal="center" vertical="top"/>
    </xf>
    <xf numFmtId="49" fontId="4" fillId="0" borderId="1" xfId="0" applyNumberFormat="1" applyFont="1" applyFill="1" applyBorder="1" applyAlignment="1">
      <alignment horizontal="center" vertical="top"/>
    </xf>
    <xf numFmtId="49" fontId="4" fillId="0" borderId="7" xfId="0" applyNumberFormat="1" applyFont="1" applyFill="1" applyBorder="1" applyAlignment="1">
      <alignment horizontal="center" vertical="top"/>
    </xf>
    <xf numFmtId="1" fontId="4" fillId="2" borderId="1" xfId="0" applyNumberFormat="1" applyFont="1" applyFill="1" applyBorder="1" applyAlignment="1">
      <alignment horizontal="center" vertical="top" wrapText="1"/>
    </xf>
    <xf numFmtId="1" fontId="4" fillId="2" borderId="1" xfId="0" applyNumberFormat="1" applyFont="1" applyFill="1" applyBorder="1" applyAlignment="1">
      <alignment horizontal="justify" vertical="top" wrapText="1"/>
    </xf>
    <xf numFmtId="1" fontId="4" fillId="2" borderId="1" xfId="0" applyNumberFormat="1" applyFont="1" applyFill="1" applyBorder="1" applyAlignment="1">
      <alignment vertical="top" wrapText="1"/>
    </xf>
    <xf numFmtId="1" fontId="4" fillId="2" borderId="1" xfId="0" applyNumberFormat="1" applyFont="1" applyFill="1" applyBorder="1" applyAlignment="1">
      <alignment horizontal="center" vertical="top"/>
    </xf>
    <xf numFmtId="1" fontId="4" fillId="2" borderId="1" xfId="0" applyNumberFormat="1" applyFont="1" applyFill="1" applyBorder="1"/>
    <xf numFmtId="1" fontId="4" fillId="2" borderId="1" xfId="0" applyNumberFormat="1" applyFont="1" applyFill="1" applyBorder="1" applyAlignment="1">
      <alignment horizontal="center" vertical="center"/>
    </xf>
    <xf numFmtId="1" fontId="4" fillId="2" borderId="7" xfId="0" applyNumberFormat="1" applyFont="1" applyFill="1" applyBorder="1" applyAlignment="1">
      <alignment horizontal="center" vertical="center"/>
    </xf>
    <xf numFmtId="0" fontId="0" fillId="2" borderId="0" xfId="0" applyFill="1"/>
    <xf numFmtId="164" fontId="5" fillId="0" borderId="0" xfId="0" applyNumberFormat="1" applyFont="1"/>
    <xf numFmtId="0" fontId="4" fillId="0" borderId="0" xfId="0" applyFont="1"/>
    <xf numFmtId="0" fontId="4" fillId="0" borderId="0" xfId="0" applyFont="1" applyAlignment="1">
      <alignment horizontal="right"/>
    </xf>
    <xf numFmtId="164" fontId="4" fillId="0" borderId="1" xfId="0" applyNumberFormat="1" applyFont="1" applyFill="1" applyBorder="1" applyAlignment="1">
      <alignment horizontal="center" vertical="top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top" wrapText="1"/>
    </xf>
    <xf numFmtId="164" fontId="4" fillId="0" borderId="1" xfId="0" applyNumberFormat="1" applyFont="1" applyFill="1" applyBorder="1" applyAlignment="1">
      <alignment horizontal="center" vertical="top" wrapText="1"/>
    </xf>
    <xf numFmtId="0" fontId="4" fillId="0" borderId="3" xfId="0" applyFont="1" applyFill="1" applyBorder="1" applyAlignment="1">
      <alignment horizontal="left" vertical="top" wrapText="1"/>
    </xf>
    <xf numFmtId="164" fontId="4" fillId="0" borderId="1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/>
    <xf numFmtId="0" fontId="7" fillId="0" borderId="3" xfId="0" applyFont="1" applyFill="1" applyBorder="1" applyAlignment="1">
      <alignment vertical="top" wrapText="1"/>
    </xf>
    <xf numFmtId="164" fontId="8" fillId="0" borderId="1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top"/>
    </xf>
    <xf numFmtId="49" fontId="4" fillId="0" borderId="5" xfId="0" applyNumberFormat="1" applyFont="1" applyFill="1" applyBorder="1" applyAlignment="1">
      <alignment horizontal="center" vertical="top"/>
    </xf>
    <xf numFmtId="49" fontId="4" fillId="0" borderId="6" xfId="0" applyNumberFormat="1" applyFont="1" applyFill="1" applyBorder="1" applyAlignment="1">
      <alignment horizontal="center" vertical="top"/>
    </xf>
    <xf numFmtId="0" fontId="4" fillId="0" borderId="0" xfId="0" applyFont="1" applyAlignment="1">
      <alignment horizontal="right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9"/>
  <sheetViews>
    <sheetView workbookViewId="0">
      <selection activeCell="L10" sqref="L10"/>
    </sheetView>
  </sheetViews>
  <sheetFormatPr defaultRowHeight="15"/>
  <cols>
    <col min="1" max="1" width="13.5703125" customWidth="1"/>
    <col min="2" max="2" width="15.42578125" customWidth="1"/>
  </cols>
  <sheetData>
    <row r="1" spans="1:4">
      <c r="B1" t="s">
        <v>0</v>
      </c>
      <c r="D1" t="s">
        <v>26</v>
      </c>
    </row>
    <row r="2" spans="1:4">
      <c r="A2" s="1"/>
      <c r="B2" s="1"/>
    </row>
    <row r="3" spans="1:4">
      <c r="A3" s="1">
        <v>2020</v>
      </c>
      <c r="B3" s="16">
        <f>3210+958-1000-300+2011.881-600</f>
        <v>4279.8810000000003</v>
      </c>
    </row>
    <row r="4" spans="1:4">
      <c r="A4" s="1">
        <v>2021</v>
      </c>
      <c r="B4" s="16">
        <v>690</v>
      </c>
    </row>
    <row r="5" spans="1:4">
      <c r="A5" s="1">
        <v>2022</v>
      </c>
      <c r="B5" s="16">
        <v>700</v>
      </c>
    </row>
    <row r="6" spans="1:4">
      <c r="A6" s="1">
        <v>2023</v>
      </c>
      <c r="B6" s="16">
        <v>700</v>
      </c>
    </row>
    <row r="7" spans="1:4">
      <c r="A7" s="1">
        <v>2024</v>
      </c>
      <c r="B7" s="1">
        <v>750</v>
      </c>
    </row>
    <row r="8" spans="1:4">
      <c r="A8" s="1">
        <v>2025</v>
      </c>
      <c r="B8" s="1">
        <v>700</v>
      </c>
    </row>
    <row r="9" spans="1:4">
      <c r="A9" s="1"/>
      <c r="B9" s="16">
        <f>B3+B4+B5+B6+B7+B8</f>
        <v>7819.8810000000003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17" sqref="D17"/>
    </sheetView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J13"/>
  <sheetViews>
    <sheetView workbookViewId="0">
      <selection activeCell="K32" sqref="K32"/>
    </sheetView>
  </sheetViews>
  <sheetFormatPr defaultRowHeight="15"/>
  <cols>
    <col min="2" max="2" width="41.7109375" customWidth="1"/>
    <col min="6" max="10" width="0" hidden="1" customWidth="1"/>
  </cols>
  <sheetData>
    <row r="1" spans="1:10">
      <c r="B1" t="s">
        <v>1</v>
      </c>
    </row>
    <row r="2" spans="1:10" ht="60">
      <c r="A2" s="2" t="s">
        <v>2</v>
      </c>
      <c r="B2" s="2" t="s">
        <v>3</v>
      </c>
      <c r="C2" s="2" t="s">
        <v>4</v>
      </c>
      <c r="D2" s="2" t="s">
        <v>5</v>
      </c>
      <c r="E2" s="2">
        <v>2020</v>
      </c>
      <c r="F2" s="2">
        <v>2021</v>
      </c>
      <c r="G2" s="2">
        <v>2022</v>
      </c>
      <c r="H2" s="2">
        <v>2023</v>
      </c>
      <c r="I2" s="2">
        <v>2024</v>
      </c>
      <c r="J2" s="2">
        <v>2025</v>
      </c>
    </row>
    <row r="3" spans="1:10" ht="67.5" hidden="1" customHeight="1" thickBot="1">
      <c r="A3" s="6" t="s">
        <v>6</v>
      </c>
      <c r="B3" s="3" t="s">
        <v>7</v>
      </c>
      <c r="C3" s="9" t="s">
        <v>20</v>
      </c>
      <c r="D3" s="10">
        <f>E3+F3+G3+H3+I3+J3</f>
        <v>2760</v>
      </c>
      <c r="E3" s="12">
        <v>1760</v>
      </c>
      <c r="F3" s="10">
        <v>200</v>
      </c>
      <c r="G3" s="10">
        <v>200</v>
      </c>
      <c r="H3" s="10">
        <v>200</v>
      </c>
      <c r="I3" s="10">
        <v>200</v>
      </c>
      <c r="J3" s="10">
        <v>200</v>
      </c>
    </row>
    <row r="4" spans="1:10" ht="63.75" customHeight="1" thickBot="1">
      <c r="A4" s="6" t="s">
        <v>17</v>
      </c>
      <c r="B4" s="4" t="s">
        <v>8</v>
      </c>
      <c r="C4" s="9" t="s">
        <v>20</v>
      </c>
      <c r="D4" s="10">
        <f t="shared" ref="D4:D12" si="0">E4+F4+G4+H4+I4+J4</f>
        <v>1400</v>
      </c>
      <c r="E4" s="12">
        <f>200+200</f>
        <v>400</v>
      </c>
      <c r="F4" s="10">
        <v>200</v>
      </c>
      <c r="G4" s="10">
        <v>200</v>
      </c>
      <c r="H4" s="10">
        <v>200</v>
      </c>
      <c r="I4" s="10">
        <v>200</v>
      </c>
      <c r="J4" s="10">
        <v>200</v>
      </c>
    </row>
    <row r="5" spans="1:10" ht="42" hidden="1" customHeight="1" thickBot="1">
      <c r="A5" s="7" t="s">
        <v>19</v>
      </c>
      <c r="B5" s="5" t="s">
        <v>9</v>
      </c>
      <c r="C5" s="9" t="s">
        <v>20</v>
      </c>
      <c r="D5" s="10">
        <f t="shared" si="0"/>
        <v>0</v>
      </c>
      <c r="E5" s="12"/>
      <c r="F5" s="10"/>
      <c r="G5" s="10"/>
      <c r="H5" s="10"/>
      <c r="I5" s="10"/>
      <c r="J5" s="10"/>
    </row>
    <row r="6" spans="1:10" ht="58.5" hidden="1" customHeight="1" thickBot="1">
      <c r="A6" s="7" t="s">
        <v>18</v>
      </c>
      <c r="B6" s="4" t="s">
        <v>10</v>
      </c>
      <c r="C6" s="9" t="s">
        <v>20</v>
      </c>
      <c r="D6" s="10">
        <f t="shared" si="0"/>
        <v>0</v>
      </c>
      <c r="E6" s="12"/>
      <c r="F6" s="10"/>
      <c r="G6" s="10"/>
      <c r="H6" s="10"/>
      <c r="I6" s="10"/>
      <c r="J6" s="10"/>
    </row>
    <row r="7" spans="1:10" ht="73.5" hidden="1" customHeight="1" thickBot="1">
      <c r="A7" s="7">
        <v>3</v>
      </c>
      <c r="B7" s="4" t="s">
        <v>11</v>
      </c>
      <c r="C7" s="9" t="s">
        <v>20</v>
      </c>
      <c r="D7" s="10">
        <f t="shared" si="0"/>
        <v>500</v>
      </c>
      <c r="E7" s="12">
        <v>150</v>
      </c>
      <c r="F7" s="10">
        <v>150</v>
      </c>
      <c r="G7" s="10">
        <v>50</v>
      </c>
      <c r="H7" s="10">
        <v>50</v>
      </c>
      <c r="I7" s="10">
        <v>50</v>
      </c>
      <c r="J7" s="10">
        <v>50</v>
      </c>
    </row>
    <row r="8" spans="1:10" ht="75.75" hidden="1" customHeight="1" thickBot="1">
      <c r="A8" s="7">
        <v>4</v>
      </c>
      <c r="B8" s="4" t="s">
        <v>12</v>
      </c>
      <c r="C8" s="9" t="s">
        <v>20</v>
      </c>
      <c r="D8" s="10">
        <f t="shared" si="0"/>
        <v>0</v>
      </c>
      <c r="E8" s="12"/>
      <c r="F8" s="10"/>
      <c r="G8" s="10"/>
      <c r="H8" s="10"/>
      <c r="I8" s="10"/>
      <c r="J8" s="10"/>
    </row>
    <row r="9" spans="1:10" ht="42" customHeight="1" thickBot="1">
      <c r="A9" s="7">
        <v>5</v>
      </c>
      <c r="B9" s="5" t="s">
        <v>13</v>
      </c>
      <c r="C9" s="9" t="s">
        <v>20</v>
      </c>
      <c r="D9" s="10">
        <f t="shared" si="0"/>
        <v>400</v>
      </c>
      <c r="E9" s="12">
        <f>600-200</f>
        <v>400</v>
      </c>
      <c r="F9" s="10"/>
      <c r="G9" s="10"/>
      <c r="H9" s="10"/>
      <c r="I9" s="10"/>
      <c r="J9" s="10"/>
    </row>
    <row r="10" spans="1:10" ht="60.75" hidden="1" customHeight="1" thickBot="1">
      <c r="A10" s="7">
        <v>6</v>
      </c>
      <c r="B10" s="5" t="s">
        <v>14</v>
      </c>
      <c r="C10" s="9" t="s">
        <v>20</v>
      </c>
      <c r="D10" s="10">
        <f t="shared" si="0"/>
        <v>1200</v>
      </c>
      <c r="E10" s="12">
        <v>200</v>
      </c>
      <c r="F10" s="10">
        <v>200</v>
      </c>
      <c r="G10" s="10">
        <v>200</v>
      </c>
      <c r="H10" s="10">
        <v>200</v>
      </c>
      <c r="I10" s="10">
        <v>200</v>
      </c>
      <c r="J10" s="10">
        <v>200</v>
      </c>
    </row>
    <row r="11" spans="1:10" ht="42.75" hidden="1" customHeight="1" thickBot="1">
      <c r="A11" s="7">
        <v>7</v>
      </c>
      <c r="B11" s="5" t="s">
        <v>15</v>
      </c>
      <c r="C11" s="9" t="s">
        <v>20</v>
      </c>
      <c r="D11" s="10">
        <f t="shared" si="0"/>
        <v>1100</v>
      </c>
      <c r="E11" s="12">
        <v>300</v>
      </c>
      <c r="F11" s="10">
        <v>300</v>
      </c>
      <c r="G11" s="10">
        <v>200</v>
      </c>
      <c r="H11" s="10">
        <v>150</v>
      </c>
      <c r="I11" s="10">
        <v>100</v>
      </c>
      <c r="J11" s="10">
        <v>50</v>
      </c>
    </row>
    <row r="12" spans="1:10" ht="21" hidden="1" customHeight="1" thickBot="1">
      <c r="A12" s="7" t="s">
        <v>21</v>
      </c>
      <c r="B12" s="5" t="s">
        <v>22</v>
      </c>
      <c r="C12" s="9" t="s">
        <v>20</v>
      </c>
      <c r="D12" s="10">
        <f t="shared" si="0"/>
        <v>958</v>
      </c>
      <c r="E12" s="12">
        <v>958</v>
      </c>
      <c r="F12" s="10"/>
      <c r="G12" s="10"/>
      <c r="H12" s="10"/>
      <c r="I12" s="10"/>
      <c r="J12" s="10"/>
    </row>
    <row r="13" spans="1:10" ht="19.5" thickBot="1">
      <c r="A13" s="1"/>
      <c r="B13" s="8" t="s">
        <v>16</v>
      </c>
      <c r="C13" s="11"/>
      <c r="D13" s="11">
        <f>D3+D4+D7+D9+D10+D11+D12</f>
        <v>8318</v>
      </c>
      <c r="E13" s="13">
        <f>E3+E4+E7+E9+E10+E11+E12</f>
        <v>4168</v>
      </c>
      <c r="F13" s="11">
        <f t="shared" ref="F13:J13" si="1">F3+F4+F7+F9+F10+F11+F12</f>
        <v>1050</v>
      </c>
      <c r="G13" s="11">
        <f t="shared" si="1"/>
        <v>850</v>
      </c>
      <c r="H13" s="11">
        <f t="shared" si="1"/>
        <v>800</v>
      </c>
      <c r="I13" s="11">
        <f t="shared" si="1"/>
        <v>750</v>
      </c>
      <c r="J13" s="11">
        <f t="shared" si="1"/>
        <v>700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M22"/>
  <sheetViews>
    <sheetView tabSelected="1" workbookViewId="0">
      <selection activeCell="M8" sqref="M8"/>
    </sheetView>
  </sheetViews>
  <sheetFormatPr defaultRowHeight="15"/>
  <cols>
    <col min="1" max="1" width="6" customWidth="1"/>
    <col min="2" max="2" width="28" customWidth="1"/>
    <col min="3" max="3" width="11.140625" customWidth="1"/>
    <col min="4" max="5" width="10.28515625" customWidth="1"/>
    <col min="9" max="9" width="10.140625" hidden="1" customWidth="1"/>
    <col min="10" max="10" width="0" hidden="1" customWidth="1"/>
  </cols>
  <sheetData>
    <row r="1" spans="1:13" ht="15.75">
      <c r="A1" s="46"/>
      <c r="B1" s="46"/>
      <c r="C1" s="46"/>
      <c r="D1" s="61" t="s">
        <v>50</v>
      </c>
      <c r="E1" s="61"/>
      <c r="F1" s="61"/>
      <c r="G1" s="61"/>
      <c r="H1" s="61"/>
    </row>
    <row r="2" spans="1:13" ht="15.75">
      <c r="A2" s="46"/>
      <c r="B2" s="46"/>
      <c r="C2" s="46"/>
      <c r="D2" s="61" t="s">
        <v>43</v>
      </c>
      <c r="E2" s="61"/>
      <c r="F2" s="61"/>
      <c r="G2" s="61"/>
      <c r="H2" s="61"/>
    </row>
    <row r="3" spans="1:13" ht="15.75">
      <c r="A3" s="46"/>
      <c r="B3" s="46"/>
      <c r="C3" s="61" t="s">
        <v>44</v>
      </c>
      <c r="D3" s="61"/>
      <c r="E3" s="61"/>
      <c r="F3" s="61"/>
      <c r="G3" s="61"/>
      <c r="H3" s="61"/>
    </row>
    <row r="4" spans="1:13" ht="15.75">
      <c r="A4" s="46"/>
      <c r="B4" s="46"/>
      <c r="C4" s="61" t="s">
        <v>45</v>
      </c>
      <c r="D4" s="61"/>
      <c r="E4" s="61"/>
      <c r="F4" s="61"/>
      <c r="G4" s="61"/>
      <c r="H4" s="61"/>
      <c r="I4" s="17">
        <v>44243</v>
      </c>
    </row>
    <row r="5" spans="1:13" ht="15.75">
      <c r="A5" s="46"/>
      <c r="B5" s="46"/>
      <c r="C5" s="47"/>
      <c r="D5" s="47"/>
      <c r="E5" s="46" t="s">
        <v>51</v>
      </c>
      <c r="F5" s="46"/>
      <c r="G5" s="46"/>
      <c r="H5" s="46"/>
      <c r="I5" s="17"/>
    </row>
    <row r="6" spans="1:13" ht="15.75">
      <c r="A6" s="46"/>
      <c r="B6" s="46"/>
      <c r="C6" s="46"/>
      <c r="D6" s="46"/>
      <c r="E6" s="46"/>
      <c r="F6" s="46"/>
      <c r="G6" s="46"/>
      <c r="H6" s="46"/>
    </row>
    <row r="7" spans="1:13" ht="63.75" thickBot="1">
      <c r="A7" s="49" t="s">
        <v>2</v>
      </c>
      <c r="B7" s="21" t="s">
        <v>41</v>
      </c>
      <c r="C7" s="21" t="s">
        <v>42</v>
      </c>
      <c r="D7" s="21" t="s">
        <v>5</v>
      </c>
      <c r="E7" s="21">
        <v>2020</v>
      </c>
      <c r="F7" s="21">
        <v>2021</v>
      </c>
      <c r="G7" s="21">
        <v>2022</v>
      </c>
      <c r="H7" s="21">
        <v>2023</v>
      </c>
      <c r="I7" s="2">
        <v>2024</v>
      </c>
      <c r="J7" s="2">
        <v>2025</v>
      </c>
    </row>
    <row r="8" spans="1:13" ht="79.5" thickBot="1">
      <c r="A8" s="31" t="s">
        <v>6</v>
      </c>
      <c r="B8" s="50" t="s">
        <v>7</v>
      </c>
      <c r="C8" s="51" t="s">
        <v>20</v>
      </c>
      <c r="D8" s="48">
        <f>E8+F8+G8+H8+I8+J8</f>
        <v>1010</v>
      </c>
      <c r="E8" s="48">
        <f>1760-1000-300</f>
        <v>460</v>
      </c>
      <c r="F8" s="48">
        <v>150</v>
      </c>
      <c r="G8" s="48"/>
      <c r="H8" s="48"/>
      <c r="I8" s="10">
        <v>200</v>
      </c>
      <c r="J8" s="10">
        <v>200</v>
      </c>
    </row>
    <row r="9" spans="1:13" ht="95.25" thickBot="1">
      <c r="A9" s="31" t="s">
        <v>17</v>
      </c>
      <c r="B9" s="52" t="s">
        <v>8</v>
      </c>
      <c r="C9" s="51" t="s">
        <v>20</v>
      </c>
      <c r="D9" s="48">
        <f t="shared" ref="D9:D18" si="0">E9+F9+G9+H9+I9+J9</f>
        <v>1355</v>
      </c>
      <c r="E9" s="48">
        <f>200+200+155-200</f>
        <v>355</v>
      </c>
      <c r="F9" s="48">
        <v>200</v>
      </c>
      <c r="G9" s="48">
        <v>200</v>
      </c>
      <c r="H9" s="48">
        <v>200</v>
      </c>
      <c r="I9" s="10">
        <v>200</v>
      </c>
      <c r="J9" s="10">
        <v>200</v>
      </c>
      <c r="M9" s="45"/>
    </row>
    <row r="10" spans="1:13" ht="32.25" hidden="1" thickBot="1">
      <c r="A10" s="35" t="s">
        <v>19</v>
      </c>
      <c r="B10" s="52" t="s">
        <v>9</v>
      </c>
      <c r="C10" s="51" t="s">
        <v>20</v>
      </c>
      <c r="D10" s="48">
        <f t="shared" si="0"/>
        <v>0</v>
      </c>
      <c r="E10" s="48"/>
      <c r="F10" s="48"/>
      <c r="G10" s="48"/>
      <c r="H10" s="48"/>
      <c r="I10" s="10"/>
      <c r="J10" s="10"/>
    </row>
    <row r="11" spans="1:13" ht="48" hidden="1" thickBot="1">
      <c r="A11" s="35" t="s">
        <v>18</v>
      </c>
      <c r="B11" s="52" t="s">
        <v>10</v>
      </c>
      <c r="C11" s="51" t="s">
        <v>20</v>
      </c>
      <c r="D11" s="48">
        <f t="shared" si="0"/>
        <v>0</v>
      </c>
      <c r="E11" s="48"/>
      <c r="F11" s="48"/>
      <c r="G11" s="48"/>
      <c r="H11" s="48"/>
      <c r="I11" s="10"/>
      <c r="J11" s="10"/>
    </row>
    <row r="12" spans="1:13" ht="63.75" thickBot="1">
      <c r="A12" s="35" t="s">
        <v>46</v>
      </c>
      <c r="B12" s="52" t="s">
        <v>11</v>
      </c>
      <c r="C12" s="51" t="s">
        <v>20</v>
      </c>
      <c r="D12" s="48">
        <f t="shared" si="0"/>
        <v>1000</v>
      </c>
      <c r="E12" s="48">
        <v>150</v>
      </c>
      <c r="F12" s="48">
        <v>150</v>
      </c>
      <c r="G12" s="48">
        <v>300</v>
      </c>
      <c r="H12" s="48">
        <v>300</v>
      </c>
      <c r="I12" s="10">
        <v>50</v>
      </c>
      <c r="J12" s="10">
        <v>50</v>
      </c>
    </row>
    <row r="13" spans="1:13" ht="63.75" hidden="1" thickBot="1">
      <c r="A13" s="35">
        <v>4</v>
      </c>
      <c r="B13" s="52" t="s">
        <v>12</v>
      </c>
      <c r="C13" s="51" t="s">
        <v>40</v>
      </c>
      <c r="D13" s="48">
        <f t="shared" si="0"/>
        <v>0</v>
      </c>
      <c r="E13" s="48"/>
      <c r="F13" s="48"/>
      <c r="G13" s="48"/>
      <c r="H13" s="48"/>
      <c r="I13" s="10"/>
      <c r="J13" s="10"/>
    </row>
    <row r="14" spans="1:13" ht="32.25" thickBot="1">
      <c r="A14" s="35" t="s">
        <v>47</v>
      </c>
      <c r="B14" s="52" t="s">
        <v>13</v>
      </c>
      <c r="C14" s="51" t="s">
        <v>20</v>
      </c>
      <c r="D14" s="48">
        <f t="shared" si="0"/>
        <v>0</v>
      </c>
      <c r="E14" s="48">
        <f>600-200-400</f>
        <v>0</v>
      </c>
      <c r="F14" s="48"/>
      <c r="G14" s="48"/>
      <c r="H14" s="48"/>
      <c r="I14" s="10"/>
      <c r="J14" s="10"/>
    </row>
    <row r="15" spans="1:13" ht="63.75" thickBot="1">
      <c r="A15" s="35" t="s">
        <v>48</v>
      </c>
      <c r="B15" s="52" t="s">
        <v>14</v>
      </c>
      <c r="C15" s="51" t="s">
        <v>20</v>
      </c>
      <c r="D15" s="48">
        <f t="shared" si="0"/>
        <v>895</v>
      </c>
      <c r="E15" s="48">
        <f>200-155</f>
        <v>45</v>
      </c>
      <c r="F15" s="48">
        <v>150</v>
      </c>
      <c r="G15" s="48">
        <v>150</v>
      </c>
      <c r="H15" s="48">
        <v>150</v>
      </c>
      <c r="I15" s="10">
        <v>200</v>
      </c>
      <c r="J15" s="10">
        <v>200</v>
      </c>
    </row>
    <row r="16" spans="1:13" ht="63.75" thickBot="1">
      <c r="A16" s="35" t="s">
        <v>49</v>
      </c>
      <c r="B16" s="52" t="s">
        <v>15</v>
      </c>
      <c r="C16" s="51" t="s">
        <v>20</v>
      </c>
      <c r="D16" s="48">
        <f t="shared" si="0"/>
        <v>590</v>
      </c>
      <c r="E16" s="48">
        <v>300</v>
      </c>
      <c r="F16" s="48">
        <v>40</v>
      </c>
      <c r="G16" s="48">
        <v>50</v>
      </c>
      <c r="H16" s="48">
        <v>50</v>
      </c>
      <c r="I16" s="10">
        <v>100</v>
      </c>
      <c r="J16" s="10">
        <v>50</v>
      </c>
      <c r="L16" s="15"/>
    </row>
    <row r="17" spans="1:12" ht="32.25" thickBot="1">
      <c r="A17" s="58" t="s">
        <v>21</v>
      </c>
      <c r="B17" s="52" t="s">
        <v>23</v>
      </c>
      <c r="C17" s="51" t="s">
        <v>20</v>
      </c>
      <c r="D17" s="48">
        <f>D18+D19</f>
        <v>2969.8810000000003</v>
      </c>
      <c r="E17" s="48">
        <f>E18+E19</f>
        <v>2969.8810000000003</v>
      </c>
      <c r="F17" s="48"/>
      <c r="G17" s="48"/>
      <c r="H17" s="48"/>
      <c r="I17" s="10"/>
      <c r="J17" s="10"/>
      <c r="L17" s="15"/>
    </row>
    <row r="18" spans="1:12" ht="16.5" hidden="1" thickBot="1">
      <c r="A18" s="59"/>
      <c r="B18" s="52" t="s">
        <v>24</v>
      </c>
      <c r="C18" s="51"/>
      <c r="D18" s="48">
        <f t="shared" si="0"/>
        <v>958</v>
      </c>
      <c r="E18" s="48">
        <v>958</v>
      </c>
      <c r="F18" s="48"/>
      <c r="G18" s="48"/>
      <c r="H18" s="48"/>
      <c r="I18" s="10"/>
      <c r="J18" s="10"/>
    </row>
    <row r="19" spans="1:12" ht="16.5" thickBot="1">
      <c r="A19" s="60"/>
      <c r="B19" s="52" t="s">
        <v>25</v>
      </c>
      <c r="C19" s="53"/>
      <c r="D19" s="54">
        <f>E19+F19+G19+H19</f>
        <v>2011.8810000000001</v>
      </c>
      <c r="E19" s="54">
        <v>2011.8810000000001</v>
      </c>
      <c r="F19" s="54"/>
      <c r="G19" s="54"/>
      <c r="H19" s="54"/>
      <c r="I19" s="10"/>
      <c r="J19" s="10"/>
    </row>
    <row r="20" spans="1:12" ht="16.5" thickBot="1">
      <c r="A20" s="55"/>
      <c r="B20" s="56" t="s">
        <v>16</v>
      </c>
      <c r="C20" s="57"/>
      <c r="D20" s="57">
        <f>D8+D9+D12+D14+D15+D16+D18+D19</f>
        <v>7819.8810000000003</v>
      </c>
      <c r="E20" s="57">
        <f>E8+E9+E12+E15+E16+E17</f>
        <v>4279.8810000000003</v>
      </c>
      <c r="F20" s="57">
        <f t="shared" ref="F20:J20" si="1">F8+F9+F12+F14+F15+F16+F18</f>
        <v>690</v>
      </c>
      <c r="G20" s="57">
        <f t="shared" si="1"/>
        <v>700</v>
      </c>
      <c r="H20" s="57">
        <f t="shared" si="1"/>
        <v>700</v>
      </c>
      <c r="I20" s="11">
        <f t="shared" si="1"/>
        <v>750</v>
      </c>
      <c r="J20" s="11">
        <f t="shared" si="1"/>
        <v>700</v>
      </c>
    </row>
    <row r="21" spans="1:12">
      <c r="E21" s="14"/>
    </row>
    <row r="22" spans="1:12">
      <c r="E22" s="14"/>
    </row>
  </sheetData>
  <mergeCells count="5">
    <mergeCell ref="A17:A19"/>
    <mergeCell ref="D1:H1"/>
    <mergeCell ref="D2:H2"/>
    <mergeCell ref="C3:H3"/>
    <mergeCell ref="C4:H4"/>
  </mergeCells>
  <pageMargins left="0.51181102362204722" right="0.11811023622047245" top="0.55118110236220474" bottom="0.55118110236220474" header="0.31496062992125984" footer="0.31496062992125984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4:P13"/>
  <sheetViews>
    <sheetView workbookViewId="0">
      <selection activeCell="N7" sqref="N7"/>
    </sheetView>
  </sheetViews>
  <sheetFormatPr defaultRowHeight="15"/>
  <cols>
    <col min="1" max="1" width="5.42578125" customWidth="1"/>
    <col min="2" max="2" width="24.28515625" customWidth="1"/>
    <col min="3" max="5" width="8.85546875" customWidth="1"/>
  </cols>
  <sheetData>
    <row r="4" spans="1:16" ht="30.75" thickBot="1">
      <c r="A4" s="2" t="s">
        <v>2</v>
      </c>
      <c r="B4" s="19" t="s">
        <v>3</v>
      </c>
      <c r="C4" s="21" t="s">
        <v>32</v>
      </c>
      <c r="D4" s="21">
        <v>2018</v>
      </c>
      <c r="E4" s="21">
        <v>2019</v>
      </c>
      <c r="F4" s="18">
        <v>2020</v>
      </c>
      <c r="G4" s="18">
        <v>2021</v>
      </c>
      <c r="H4" s="18">
        <v>2022</v>
      </c>
      <c r="I4" s="18">
        <v>2023</v>
      </c>
      <c r="J4" s="18">
        <v>2024</v>
      </c>
      <c r="K4" s="18">
        <v>2025</v>
      </c>
    </row>
    <row r="5" spans="1:16" ht="79.5" thickBot="1">
      <c r="A5" s="34" t="s">
        <v>21</v>
      </c>
      <c r="B5" s="20" t="s">
        <v>7</v>
      </c>
      <c r="C5" s="21" t="s">
        <v>36</v>
      </c>
      <c r="D5" s="37"/>
      <c r="E5" s="38"/>
      <c r="F5" s="22">
        <v>45</v>
      </c>
      <c r="G5" s="22">
        <v>23</v>
      </c>
      <c r="H5" s="22">
        <v>0</v>
      </c>
      <c r="I5" s="22">
        <v>0</v>
      </c>
      <c r="J5" s="23">
        <v>33</v>
      </c>
      <c r="K5" s="23">
        <v>33</v>
      </c>
    </row>
    <row r="6" spans="1:16" ht="95.25" thickBot="1">
      <c r="A6" s="31" t="s">
        <v>27</v>
      </c>
      <c r="B6" s="24" t="s">
        <v>33</v>
      </c>
      <c r="C6" s="21" t="s">
        <v>36</v>
      </c>
      <c r="D6" s="37"/>
      <c r="E6" s="38"/>
      <c r="F6" s="42"/>
      <c r="G6" s="25">
        <v>50</v>
      </c>
      <c r="H6" s="25">
        <v>50</v>
      </c>
      <c r="I6" s="25">
        <v>50</v>
      </c>
      <c r="J6" s="26">
        <v>50</v>
      </c>
      <c r="K6" s="26">
        <v>50</v>
      </c>
      <c r="M6" s="44"/>
      <c r="N6" s="44" t="s">
        <v>39</v>
      </c>
      <c r="O6" s="44"/>
      <c r="P6" s="44"/>
    </row>
    <row r="7" spans="1:16" ht="95.25" thickBot="1">
      <c r="A7" s="35" t="s">
        <v>28</v>
      </c>
      <c r="B7" s="27" t="s">
        <v>11</v>
      </c>
      <c r="C7" s="21" t="s">
        <v>37</v>
      </c>
      <c r="D7" s="37"/>
      <c r="E7" s="39"/>
      <c r="F7" s="42"/>
      <c r="G7" s="25">
        <v>25</v>
      </c>
      <c r="H7" s="25">
        <v>25</v>
      </c>
      <c r="I7" s="25">
        <v>25</v>
      </c>
      <c r="J7" s="26">
        <v>25</v>
      </c>
      <c r="K7" s="26">
        <v>25</v>
      </c>
    </row>
    <row r="8" spans="1:16" ht="111" thickBot="1">
      <c r="A8" s="35" t="s">
        <v>29</v>
      </c>
      <c r="B8" s="32" t="s">
        <v>34</v>
      </c>
      <c r="C8" s="21" t="s">
        <v>36</v>
      </c>
      <c r="D8" s="37"/>
      <c r="E8" s="38"/>
      <c r="F8" s="42"/>
      <c r="G8" s="42"/>
      <c r="H8" s="42"/>
      <c r="I8" s="42"/>
      <c r="J8" s="42"/>
      <c r="K8" s="42"/>
    </row>
    <row r="9" spans="1:16" ht="63">
      <c r="A9" s="36" t="s">
        <v>30</v>
      </c>
      <c r="B9" s="28" t="s">
        <v>14</v>
      </c>
      <c r="C9" s="21" t="s">
        <v>35</v>
      </c>
      <c r="D9" s="37"/>
      <c r="E9" s="38"/>
      <c r="F9" s="43"/>
      <c r="G9" s="29">
        <v>20</v>
      </c>
      <c r="H9" s="29">
        <v>20</v>
      </c>
      <c r="I9" s="29">
        <v>20</v>
      </c>
      <c r="J9" s="30">
        <v>20</v>
      </c>
      <c r="K9" s="30">
        <v>20</v>
      </c>
    </row>
    <row r="10" spans="1:16" ht="63">
      <c r="A10" s="31" t="s">
        <v>31</v>
      </c>
      <c r="B10" s="33" t="s">
        <v>15</v>
      </c>
      <c r="C10" s="31" t="s">
        <v>38</v>
      </c>
      <c r="D10" s="40"/>
      <c r="E10" s="41"/>
      <c r="F10" s="41"/>
      <c r="G10" s="41"/>
      <c r="H10" s="41"/>
      <c r="I10" s="41"/>
      <c r="J10" s="41"/>
      <c r="K10" s="41"/>
    </row>
    <row r="11" spans="1:16">
      <c r="A11" s="14"/>
      <c r="B11" s="14"/>
      <c r="C11" s="14"/>
      <c r="D11" s="14"/>
      <c r="E11" s="14"/>
      <c r="F11" s="14"/>
      <c r="G11" s="14"/>
      <c r="H11" s="14"/>
      <c r="I11" s="14"/>
    </row>
    <row r="12" spans="1:16">
      <c r="A12" s="14"/>
      <c r="B12" s="14"/>
      <c r="C12" s="14"/>
      <c r="D12" s="14"/>
      <c r="E12" s="14"/>
      <c r="F12" s="14"/>
      <c r="G12" s="14"/>
      <c r="H12" s="14"/>
      <c r="I12" s="14"/>
    </row>
    <row r="13" spans="1:16">
      <c r="A13" s="14"/>
      <c r="B13" s="14"/>
      <c r="C13" s="14"/>
      <c r="D13" s="14"/>
      <c r="E13" s="14"/>
      <c r="F13" s="14"/>
      <c r="G13" s="14"/>
      <c r="H13" s="14"/>
      <c r="I13" s="14"/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объем</vt:lpstr>
      <vt:lpstr>Лист2</vt:lpstr>
      <vt:lpstr>Лист3</vt:lpstr>
      <vt:lpstr>измен</vt:lpstr>
      <vt:lpstr>таблица</vt:lpstr>
      <vt:lpstr>Лист5</vt:lpstr>
      <vt:lpstr>Лист1</vt:lpstr>
    </vt:vector>
  </TitlesOfParts>
  <Company>Krokoz™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finotd</dc:creator>
  <cp:lastModifiedBy>Borz</cp:lastModifiedBy>
  <cp:lastPrinted>2021-03-26T06:43:10Z</cp:lastPrinted>
  <dcterms:created xsi:type="dcterms:W3CDTF">2020-01-15T07:24:55Z</dcterms:created>
  <dcterms:modified xsi:type="dcterms:W3CDTF">2021-03-29T08:28:20Z</dcterms:modified>
</cp:coreProperties>
</file>