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6275" windowHeight="10800" firstSheet="6" activeTab="6"/>
  </bookViews>
  <sheets>
    <sheet name="объем" sheetId="1" state="hidden" r:id="rId1"/>
    <sheet name="Лист2" sheetId="2" state="hidden" r:id="rId2"/>
    <sheet name="Лист3" sheetId="3" state="hidden" r:id="rId3"/>
    <sheet name="измен" sheetId="7" state="hidden" r:id="rId4"/>
    <sheet name="таблица" sheetId="4" state="hidden" r:id="rId5"/>
    <sheet name="Лист5" sheetId="5" state="hidden" r:id="rId6"/>
    <sheet name="Лист1" sheetId="8" r:id="rId7"/>
  </sheets>
  <calcPr calcId="125725"/>
</workbook>
</file>

<file path=xl/calcChain.xml><?xml version="1.0" encoding="utf-8"?>
<calcChain xmlns="http://schemas.openxmlformats.org/spreadsheetml/2006/main">
  <c r="B3" i="1"/>
  <c r="E16" i="4"/>
  <c r="E4"/>
  <c r="E5"/>
  <c r="D5" s="1"/>
  <c r="E10"/>
  <c r="D10" s="1"/>
  <c r="D13"/>
  <c r="E13"/>
  <c r="E11"/>
  <c r="D11" s="1"/>
  <c r="B9" i="1"/>
  <c r="J13" i="7"/>
  <c r="I13"/>
  <c r="H13"/>
  <c r="G13"/>
  <c r="F13"/>
  <c r="E13"/>
  <c r="D12"/>
  <c r="D11"/>
  <c r="D10"/>
  <c r="E9"/>
  <c r="D9"/>
  <c r="D8"/>
  <c r="D7"/>
  <c r="D6"/>
  <c r="D5"/>
  <c r="E4"/>
  <c r="D4"/>
  <c r="D3"/>
  <c r="D13" s="1"/>
  <c r="J16" i="4"/>
  <c r="I16"/>
  <c r="H16"/>
  <c r="G16"/>
  <c r="F16"/>
  <c r="D14"/>
  <c r="D12"/>
  <c r="D9"/>
  <c r="D8"/>
  <c r="D7"/>
  <c r="D6"/>
  <c r="D4" l="1"/>
  <c r="D16" s="1"/>
</calcChain>
</file>

<file path=xl/sharedStrings.xml><?xml version="1.0" encoding="utf-8"?>
<sst xmlns="http://schemas.openxmlformats.org/spreadsheetml/2006/main" count="91" uniqueCount="46">
  <si>
    <t>Объем финансирования</t>
  </si>
  <si>
    <t>Основное мероприятие "Обеспечение эффективного использования и распоряжения муниципальным имуществом и земельными ресурсами</t>
  </si>
  <si>
    <t>№</t>
  </si>
  <si>
    <t>наименование мероприятия</t>
  </si>
  <si>
    <t>источники финансирования</t>
  </si>
  <si>
    <t>Сумма расходов тыс.руб</t>
  </si>
  <si>
    <t>1.</t>
  </si>
  <si>
    <t>Кадастровые работы по межеванию земельных участков для государственной регистрации</t>
  </si>
  <si>
    <t>Оценка недвижимости, признание прав и урегулирование отношений по муниципальной собственности:</t>
  </si>
  <si>
    <t>оценка имущества с целью продажи</t>
  </si>
  <si>
    <t>оценка на право заключения договора аренды земельного участка</t>
  </si>
  <si>
    <t>Кадастровые работы по проведению технической инвентаризации объектов недвижимости</t>
  </si>
  <si>
    <t>Снятие муниципального имущества с кадастрового учета (изготовление актов обследования)</t>
  </si>
  <si>
    <t>Снос аварийных зданий</t>
  </si>
  <si>
    <t>Паспортизация автомобильных дорог общего пользования местного значения</t>
  </si>
  <si>
    <t>Содержание муниципальной собственности (нежилые объекты)</t>
  </si>
  <si>
    <t>Итого</t>
  </si>
  <si>
    <t>2.</t>
  </si>
  <si>
    <t>2.2</t>
  </si>
  <si>
    <t>2.1</t>
  </si>
  <si>
    <t>местный бюджет</t>
  </si>
  <si>
    <t>8.</t>
  </si>
  <si>
    <t>Выкуп земельного участка</t>
  </si>
  <si>
    <t>Выкуп муниципального имущества в т.ч.</t>
  </si>
  <si>
    <t>земельного участка</t>
  </si>
  <si>
    <t>жилого помещения</t>
  </si>
  <si>
    <t>на 16.02.20212020</t>
  </si>
  <si>
    <t>Ед.изм.</t>
  </si>
  <si>
    <t>км</t>
  </si>
  <si>
    <t>ед.</t>
  </si>
  <si>
    <t>Количество объектов, подлежащих независимой оценке имущества,  признание прав и урегулирование отношений по муниципальной собственности</t>
  </si>
  <si>
    <t xml:space="preserve">Протяженность автомобильных дорог  в отношении которых проведена паспортизация дорог общего пользования местного значения </t>
  </si>
  <si>
    <t xml:space="preserve"> Количество земельных участков в отношении которых будут проведены кадастровые работы по межеванию  для государственной регистрации</t>
  </si>
  <si>
    <t>Количество объектов недвижимости в отношении которых будут проведены кадастровые работы по проведению технической инвентаризации</t>
  </si>
  <si>
    <t xml:space="preserve">Количество объектов муниципального имущества, снятых с государственного кадастрового учета                                   </t>
  </si>
  <si>
    <t>Наименование мероприятия</t>
  </si>
  <si>
    <t>Приложение №1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</si>
  <si>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</si>
  <si>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</si>
  <si>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</si>
  <si>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t>СВЕДЕНИЯ</t>
  </si>
  <si>
    <t xml:space="preserve">                                            ОБ ИНДИКАТОРАХ (ПОКАЗАТЕЛЕЙ) МУНИЦИПАЛЬНОЙ ПРОГРАММЫ И ИХ ЗНАЧЕНИЕ</t>
  </si>
  <si>
    <t>от    26.03.2021г.                   №344</t>
  </si>
  <si>
    <t>3.</t>
  </si>
  <si>
    <t>4.</t>
  </si>
  <si>
    <t>5.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</si>
</sst>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vertical="top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3" fillId="2" borderId="3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top" wrapText="1"/>
    </xf>
    <xf numFmtId="0" fontId="0" fillId="2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top" wrapText="1"/>
    </xf>
    <xf numFmtId="49" fontId="0" fillId="2" borderId="1" xfId="0" applyNumberFormat="1" applyFill="1" applyBorder="1" applyAlignment="1">
      <alignment horizontal="center" vertical="center"/>
    </xf>
    <xf numFmtId="14" fontId="0" fillId="0" borderId="0" xfId="0" applyNumberForma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Border="1"/>
    <xf numFmtId="0" fontId="5" fillId="0" borderId="0" xfId="0" applyFont="1" applyBorder="1" applyAlignment="1">
      <alignment horizontal="justify" vertical="top" wrapText="1"/>
    </xf>
    <xf numFmtId="0" fontId="4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49" fontId="0" fillId="2" borderId="4" xfId="0" applyNumberFormat="1" applyFill="1" applyBorder="1" applyAlignment="1">
      <alignment horizontal="left" vertical="top"/>
    </xf>
    <xf numFmtId="49" fontId="0" fillId="2" borderId="5" xfId="0" applyNumberFormat="1" applyFill="1" applyBorder="1" applyAlignment="1">
      <alignment horizontal="left" vertical="top"/>
    </xf>
    <xf numFmtId="49" fontId="0" fillId="2" borderId="6" xfId="0" applyNumberForma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C6" sqref="C6"/>
    </sheetView>
  </sheetViews>
  <sheetFormatPr defaultRowHeight="15"/>
  <cols>
    <col min="1" max="1" width="13.5703125" customWidth="1"/>
    <col min="2" max="2" width="15.42578125" customWidth="1"/>
  </cols>
  <sheetData>
    <row r="1" spans="1:4">
      <c r="B1" t="s">
        <v>0</v>
      </c>
      <c r="D1" t="s">
        <v>26</v>
      </c>
    </row>
    <row r="2" spans="1:4">
      <c r="A2" s="1"/>
      <c r="B2" s="1"/>
    </row>
    <row r="3" spans="1:4">
      <c r="A3" s="1">
        <v>2020</v>
      </c>
      <c r="B3" s="1">
        <f>3210+958-1000-300+2011.881-600</f>
        <v>4279.8810000000003</v>
      </c>
    </row>
    <row r="4" spans="1:4">
      <c r="A4" s="1">
        <v>2021</v>
      </c>
      <c r="B4" s="1">
        <v>690</v>
      </c>
    </row>
    <row r="5" spans="1:4">
      <c r="A5" s="1">
        <v>2022</v>
      </c>
      <c r="B5" s="1">
        <v>700</v>
      </c>
    </row>
    <row r="6" spans="1:4">
      <c r="A6" s="1">
        <v>2023</v>
      </c>
      <c r="B6" s="1">
        <v>700</v>
      </c>
    </row>
    <row r="7" spans="1:4">
      <c r="A7" s="1">
        <v>2024</v>
      </c>
      <c r="B7" s="1">
        <v>750</v>
      </c>
    </row>
    <row r="8" spans="1:4">
      <c r="A8" s="1">
        <v>2025</v>
      </c>
      <c r="B8" s="1">
        <v>700</v>
      </c>
    </row>
    <row r="9" spans="1:4">
      <c r="A9" s="1"/>
      <c r="B9" s="1">
        <f>B3+B4+B5+B6+B7+B8</f>
        <v>7819.8810000000003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K32" sqref="K32"/>
    </sheetView>
  </sheetViews>
  <sheetFormatPr defaultRowHeight="15"/>
  <cols>
    <col min="2" max="2" width="41.7109375" customWidth="1"/>
    <col min="6" max="10" width="0" hidden="1" customWidth="1"/>
  </cols>
  <sheetData>
    <row r="1" spans="1:10">
      <c r="B1" t="s">
        <v>1</v>
      </c>
    </row>
    <row r="2" spans="1:10" ht="60">
      <c r="A2" s="2" t="s">
        <v>2</v>
      </c>
      <c r="B2" s="2" t="s">
        <v>3</v>
      </c>
      <c r="C2" s="2" t="s">
        <v>4</v>
      </c>
      <c r="D2" s="2" t="s">
        <v>5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  <c r="J2" s="2">
        <v>2025</v>
      </c>
    </row>
    <row r="3" spans="1:10" ht="67.5" hidden="1" customHeight="1" thickBot="1">
      <c r="A3" s="6" t="s">
        <v>6</v>
      </c>
      <c r="B3" s="3" t="s">
        <v>7</v>
      </c>
      <c r="C3" s="9" t="s">
        <v>20</v>
      </c>
      <c r="D3" s="10">
        <f>E3+F3+G3+H3+I3+J3</f>
        <v>2760</v>
      </c>
      <c r="E3" s="12">
        <v>1760</v>
      </c>
      <c r="F3" s="10">
        <v>200</v>
      </c>
      <c r="G3" s="10">
        <v>200</v>
      </c>
      <c r="H3" s="10">
        <v>200</v>
      </c>
      <c r="I3" s="10">
        <v>200</v>
      </c>
      <c r="J3" s="10">
        <v>200</v>
      </c>
    </row>
    <row r="4" spans="1:10" ht="63.75" customHeight="1" thickBot="1">
      <c r="A4" s="6" t="s">
        <v>17</v>
      </c>
      <c r="B4" s="4" t="s">
        <v>8</v>
      </c>
      <c r="C4" s="9" t="s">
        <v>20</v>
      </c>
      <c r="D4" s="10">
        <f t="shared" ref="D4:D12" si="0">E4+F4+G4+H4+I4+J4</f>
        <v>1400</v>
      </c>
      <c r="E4" s="12">
        <f>200+200</f>
        <v>400</v>
      </c>
      <c r="F4" s="10">
        <v>200</v>
      </c>
      <c r="G4" s="10">
        <v>200</v>
      </c>
      <c r="H4" s="10">
        <v>200</v>
      </c>
      <c r="I4" s="10">
        <v>200</v>
      </c>
      <c r="J4" s="10">
        <v>200</v>
      </c>
    </row>
    <row r="5" spans="1:10" ht="42" hidden="1" customHeight="1" thickBot="1">
      <c r="A5" s="7" t="s">
        <v>19</v>
      </c>
      <c r="B5" s="5" t="s">
        <v>9</v>
      </c>
      <c r="C5" s="9" t="s">
        <v>20</v>
      </c>
      <c r="D5" s="10">
        <f t="shared" si="0"/>
        <v>0</v>
      </c>
      <c r="E5" s="12"/>
      <c r="F5" s="10"/>
      <c r="G5" s="10"/>
      <c r="H5" s="10"/>
      <c r="I5" s="10"/>
      <c r="J5" s="10"/>
    </row>
    <row r="6" spans="1:10" ht="58.5" hidden="1" customHeight="1" thickBot="1">
      <c r="A6" s="7" t="s">
        <v>18</v>
      </c>
      <c r="B6" s="4" t="s">
        <v>10</v>
      </c>
      <c r="C6" s="9" t="s">
        <v>20</v>
      </c>
      <c r="D6" s="10">
        <f t="shared" si="0"/>
        <v>0</v>
      </c>
      <c r="E6" s="12"/>
      <c r="F6" s="10"/>
      <c r="G6" s="10"/>
      <c r="H6" s="10"/>
      <c r="I6" s="10"/>
      <c r="J6" s="10"/>
    </row>
    <row r="7" spans="1:10" ht="73.5" hidden="1" customHeight="1" thickBot="1">
      <c r="A7" s="7">
        <v>3</v>
      </c>
      <c r="B7" s="4" t="s">
        <v>11</v>
      </c>
      <c r="C7" s="9" t="s">
        <v>20</v>
      </c>
      <c r="D7" s="10">
        <f t="shared" si="0"/>
        <v>500</v>
      </c>
      <c r="E7" s="12">
        <v>150</v>
      </c>
      <c r="F7" s="10">
        <v>150</v>
      </c>
      <c r="G7" s="10">
        <v>50</v>
      </c>
      <c r="H7" s="10">
        <v>50</v>
      </c>
      <c r="I7" s="10">
        <v>50</v>
      </c>
      <c r="J7" s="10">
        <v>50</v>
      </c>
    </row>
    <row r="8" spans="1:10" ht="75.75" hidden="1" customHeight="1" thickBot="1">
      <c r="A8" s="7">
        <v>4</v>
      </c>
      <c r="B8" s="4" t="s">
        <v>12</v>
      </c>
      <c r="C8" s="9" t="s">
        <v>20</v>
      </c>
      <c r="D8" s="10">
        <f t="shared" si="0"/>
        <v>0</v>
      </c>
      <c r="E8" s="12"/>
      <c r="F8" s="10"/>
      <c r="G8" s="10"/>
      <c r="H8" s="10"/>
      <c r="I8" s="10"/>
      <c r="J8" s="10"/>
    </row>
    <row r="9" spans="1:10" ht="42" customHeight="1" thickBot="1">
      <c r="A9" s="7">
        <v>5</v>
      </c>
      <c r="B9" s="5" t="s">
        <v>13</v>
      </c>
      <c r="C9" s="9" t="s">
        <v>20</v>
      </c>
      <c r="D9" s="10">
        <f t="shared" si="0"/>
        <v>400</v>
      </c>
      <c r="E9" s="12">
        <f>600-200</f>
        <v>400</v>
      </c>
      <c r="F9" s="10"/>
      <c r="G9" s="10"/>
      <c r="H9" s="10"/>
      <c r="I9" s="10"/>
      <c r="J9" s="10"/>
    </row>
    <row r="10" spans="1:10" ht="60.75" hidden="1" customHeight="1" thickBot="1">
      <c r="A10" s="7">
        <v>6</v>
      </c>
      <c r="B10" s="5" t="s">
        <v>14</v>
      </c>
      <c r="C10" s="9" t="s">
        <v>20</v>
      </c>
      <c r="D10" s="10">
        <f t="shared" si="0"/>
        <v>1200</v>
      </c>
      <c r="E10" s="12">
        <v>200</v>
      </c>
      <c r="F10" s="10">
        <v>200</v>
      </c>
      <c r="G10" s="10">
        <v>200</v>
      </c>
      <c r="H10" s="10">
        <v>200</v>
      </c>
      <c r="I10" s="10">
        <v>200</v>
      </c>
      <c r="J10" s="10">
        <v>200</v>
      </c>
    </row>
    <row r="11" spans="1:10" ht="42.75" hidden="1" customHeight="1" thickBot="1">
      <c r="A11" s="7">
        <v>7</v>
      </c>
      <c r="B11" s="5" t="s">
        <v>15</v>
      </c>
      <c r="C11" s="9" t="s">
        <v>20</v>
      </c>
      <c r="D11" s="10">
        <f t="shared" si="0"/>
        <v>1100</v>
      </c>
      <c r="E11" s="12">
        <v>300</v>
      </c>
      <c r="F11" s="10">
        <v>300</v>
      </c>
      <c r="G11" s="10">
        <v>200</v>
      </c>
      <c r="H11" s="10">
        <v>150</v>
      </c>
      <c r="I11" s="10">
        <v>100</v>
      </c>
      <c r="J11" s="10">
        <v>50</v>
      </c>
    </row>
    <row r="12" spans="1:10" ht="21" hidden="1" customHeight="1" thickBot="1">
      <c r="A12" s="7" t="s">
        <v>21</v>
      </c>
      <c r="B12" s="5" t="s">
        <v>22</v>
      </c>
      <c r="C12" s="9" t="s">
        <v>20</v>
      </c>
      <c r="D12" s="10">
        <f t="shared" si="0"/>
        <v>958</v>
      </c>
      <c r="E12" s="12">
        <v>958</v>
      </c>
      <c r="F12" s="10"/>
      <c r="G12" s="10"/>
      <c r="H12" s="10"/>
      <c r="I12" s="10"/>
      <c r="J12" s="10"/>
    </row>
    <row r="13" spans="1:10" ht="19.5" thickBot="1">
      <c r="A13" s="1"/>
      <c r="B13" s="8" t="s">
        <v>16</v>
      </c>
      <c r="C13" s="11"/>
      <c r="D13" s="11">
        <f>D3+D4+D7+D9+D10+D11+D12</f>
        <v>8318</v>
      </c>
      <c r="E13" s="13">
        <f>E3+E4+E7+E9+E10+E11+E12</f>
        <v>4168</v>
      </c>
      <c r="F13" s="11">
        <f t="shared" ref="F13:J13" si="1">F3+F4+F7+F9+F10+F11+F12</f>
        <v>1050</v>
      </c>
      <c r="G13" s="11">
        <f t="shared" si="1"/>
        <v>850</v>
      </c>
      <c r="H13" s="11">
        <f t="shared" si="1"/>
        <v>800</v>
      </c>
      <c r="I13" s="11">
        <f t="shared" si="1"/>
        <v>750</v>
      </c>
      <c r="J13" s="11">
        <f t="shared" si="1"/>
        <v>700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3" sqref="A3:J8"/>
    </sheetView>
  </sheetViews>
  <sheetFormatPr defaultRowHeight="15"/>
  <cols>
    <col min="1" max="1" width="6" customWidth="1"/>
    <col min="2" max="2" width="28" customWidth="1"/>
    <col min="3" max="3" width="10.28515625" customWidth="1"/>
    <col min="9" max="9" width="10.140625" bestFit="1" customWidth="1"/>
  </cols>
  <sheetData>
    <row r="1" spans="1:12">
      <c r="I1" s="26">
        <v>44243</v>
      </c>
    </row>
    <row r="2" spans="1:12">
      <c r="B2" t="s">
        <v>1</v>
      </c>
    </row>
    <row r="3" spans="1:12" ht="60.75" thickBot="1">
      <c r="A3" s="2" t="s">
        <v>2</v>
      </c>
      <c r="B3" s="2" t="s">
        <v>3</v>
      </c>
      <c r="C3" s="2" t="s">
        <v>4</v>
      </c>
      <c r="D3" s="2" t="s">
        <v>5</v>
      </c>
      <c r="E3" s="2">
        <v>2020</v>
      </c>
      <c r="F3" s="2">
        <v>2021</v>
      </c>
      <c r="G3" s="2">
        <v>2022</v>
      </c>
      <c r="H3" s="2">
        <v>2023</v>
      </c>
      <c r="I3" s="2">
        <v>2024</v>
      </c>
      <c r="J3" s="2">
        <v>2025</v>
      </c>
    </row>
    <row r="4" spans="1:12" ht="94.5" thickBot="1">
      <c r="A4" s="6" t="s">
        <v>6</v>
      </c>
      <c r="B4" s="22" t="s">
        <v>7</v>
      </c>
      <c r="C4" s="17" t="s">
        <v>20</v>
      </c>
      <c r="D4" s="18">
        <f>E4+F4+G4+H4+I4+J4</f>
        <v>1010</v>
      </c>
      <c r="E4" s="18">
        <f>1760-1000-300</f>
        <v>460</v>
      </c>
      <c r="F4" s="18">
        <v>150</v>
      </c>
      <c r="G4" s="18"/>
      <c r="H4" s="18"/>
      <c r="I4" s="10">
        <v>200</v>
      </c>
      <c r="J4" s="10">
        <v>200</v>
      </c>
    </row>
    <row r="5" spans="1:12" ht="132" thickBot="1">
      <c r="A5" s="23" t="s">
        <v>17</v>
      </c>
      <c r="B5" s="24" t="s">
        <v>8</v>
      </c>
      <c r="C5" s="17" t="s">
        <v>20</v>
      </c>
      <c r="D5" s="18">
        <f t="shared" ref="D5:D14" si="0">E5+F5+G5+H5+I5+J5</f>
        <v>1355</v>
      </c>
      <c r="E5" s="18">
        <f>200+200+155-200</f>
        <v>355</v>
      </c>
      <c r="F5" s="18">
        <v>200</v>
      </c>
      <c r="G5" s="18">
        <v>200</v>
      </c>
      <c r="H5" s="18">
        <v>200</v>
      </c>
      <c r="I5" s="10">
        <v>200</v>
      </c>
      <c r="J5" s="10">
        <v>200</v>
      </c>
    </row>
    <row r="6" spans="1:12" ht="38.25" thickBot="1">
      <c r="A6" s="7" t="s">
        <v>19</v>
      </c>
      <c r="B6" s="5" t="s">
        <v>9</v>
      </c>
      <c r="C6" s="9" t="s">
        <v>20</v>
      </c>
      <c r="D6" s="10">
        <f t="shared" si="0"/>
        <v>0</v>
      </c>
      <c r="E6" s="12"/>
      <c r="F6" s="10"/>
      <c r="G6" s="10"/>
      <c r="H6" s="10"/>
      <c r="I6" s="10"/>
      <c r="J6" s="10"/>
    </row>
    <row r="7" spans="1:12" ht="75.75" thickBot="1">
      <c r="A7" s="7" t="s">
        <v>18</v>
      </c>
      <c r="B7" s="4" t="s">
        <v>10</v>
      </c>
      <c r="C7" s="9" t="s">
        <v>20</v>
      </c>
      <c r="D7" s="10">
        <f t="shared" si="0"/>
        <v>0</v>
      </c>
      <c r="E7" s="12"/>
      <c r="F7" s="10"/>
      <c r="G7" s="10"/>
      <c r="H7" s="10"/>
      <c r="I7" s="10"/>
      <c r="J7" s="10"/>
    </row>
    <row r="8" spans="1:12" ht="113.25" thickBot="1">
      <c r="A8" s="25">
        <v>3</v>
      </c>
      <c r="B8" s="24" t="s">
        <v>11</v>
      </c>
      <c r="C8" s="9" t="s">
        <v>20</v>
      </c>
      <c r="D8" s="10">
        <f t="shared" si="0"/>
        <v>1000</v>
      </c>
      <c r="E8" s="12">
        <v>150</v>
      </c>
      <c r="F8" s="18">
        <v>150</v>
      </c>
      <c r="G8" s="18">
        <v>300</v>
      </c>
      <c r="H8" s="18">
        <v>300</v>
      </c>
      <c r="I8" s="10">
        <v>50</v>
      </c>
      <c r="J8" s="10">
        <v>50</v>
      </c>
    </row>
    <row r="9" spans="1:12" ht="113.25" thickBot="1">
      <c r="A9" s="7">
        <v>4</v>
      </c>
      <c r="B9" s="4" t="s">
        <v>12</v>
      </c>
      <c r="C9" s="9" t="s">
        <v>20</v>
      </c>
      <c r="D9" s="10">
        <f t="shared" si="0"/>
        <v>0</v>
      </c>
      <c r="E9" s="12"/>
      <c r="F9" s="10"/>
      <c r="G9" s="10"/>
      <c r="H9" s="10"/>
      <c r="I9" s="10"/>
      <c r="J9" s="10"/>
    </row>
    <row r="10" spans="1:12" ht="38.25" thickBot="1">
      <c r="A10" s="7">
        <v>5</v>
      </c>
      <c r="B10" s="16" t="s">
        <v>13</v>
      </c>
      <c r="C10" s="17" t="s">
        <v>20</v>
      </c>
      <c r="D10" s="18">
        <f t="shared" si="0"/>
        <v>0</v>
      </c>
      <c r="E10" s="18">
        <f>600-200-400</f>
        <v>0</v>
      </c>
      <c r="F10" s="10"/>
      <c r="G10" s="10"/>
      <c r="H10" s="10"/>
      <c r="I10" s="10"/>
      <c r="J10" s="10"/>
    </row>
    <row r="11" spans="1:12" ht="75.75" thickBot="1">
      <c r="A11" s="7">
        <v>6</v>
      </c>
      <c r="B11" s="5" t="s">
        <v>14</v>
      </c>
      <c r="C11" s="9" t="s">
        <v>20</v>
      </c>
      <c r="D11" s="10">
        <f t="shared" si="0"/>
        <v>895</v>
      </c>
      <c r="E11" s="12">
        <f>200-155</f>
        <v>45</v>
      </c>
      <c r="F11" s="18">
        <v>150</v>
      </c>
      <c r="G11" s="18">
        <v>150</v>
      </c>
      <c r="H11" s="18">
        <v>150</v>
      </c>
      <c r="I11" s="10">
        <v>200</v>
      </c>
      <c r="J11" s="10">
        <v>200</v>
      </c>
    </row>
    <row r="12" spans="1:12" ht="75.75" thickBot="1">
      <c r="A12" s="7">
        <v>7</v>
      </c>
      <c r="B12" s="5" t="s">
        <v>15</v>
      </c>
      <c r="C12" s="9" t="s">
        <v>20</v>
      </c>
      <c r="D12" s="10">
        <f t="shared" si="0"/>
        <v>590</v>
      </c>
      <c r="E12" s="12">
        <v>300</v>
      </c>
      <c r="F12" s="18">
        <v>40</v>
      </c>
      <c r="G12" s="18">
        <v>50</v>
      </c>
      <c r="H12" s="18">
        <v>50</v>
      </c>
      <c r="I12" s="10">
        <v>100</v>
      </c>
      <c r="J12" s="10">
        <v>50</v>
      </c>
      <c r="L12" s="10"/>
    </row>
    <row r="13" spans="1:12" ht="57" thickBot="1">
      <c r="A13" s="42" t="s">
        <v>21</v>
      </c>
      <c r="B13" s="16" t="s">
        <v>23</v>
      </c>
      <c r="C13" s="9" t="s">
        <v>20</v>
      </c>
      <c r="D13" s="18">
        <f>D14+D15</f>
        <v>958</v>
      </c>
      <c r="E13" s="18">
        <f>E14+E15</f>
        <v>2969.8810000000003</v>
      </c>
      <c r="F13" s="10"/>
      <c r="G13" s="10"/>
      <c r="H13" s="10"/>
      <c r="I13" s="10"/>
      <c r="J13" s="10"/>
      <c r="L13" s="15"/>
    </row>
    <row r="14" spans="1:12" ht="19.5" thickBot="1">
      <c r="A14" s="43"/>
      <c r="B14" s="16" t="s">
        <v>24</v>
      </c>
      <c r="C14" s="17"/>
      <c r="D14" s="18">
        <f t="shared" si="0"/>
        <v>958</v>
      </c>
      <c r="E14" s="18">
        <v>958</v>
      </c>
      <c r="F14" s="10"/>
      <c r="G14" s="10"/>
      <c r="H14" s="10"/>
      <c r="I14" s="10"/>
      <c r="J14" s="10"/>
    </row>
    <row r="15" spans="1:12" ht="19.5" thickBot="1">
      <c r="A15" s="44"/>
      <c r="B15" s="16" t="s">
        <v>25</v>
      </c>
      <c r="C15" s="17"/>
      <c r="D15" s="18"/>
      <c r="E15" s="18">
        <v>2011.8810000000001</v>
      </c>
      <c r="F15" s="10"/>
      <c r="G15" s="10"/>
      <c r="H15" s="10"/>
      <c r="I15" s="10"/>
      <c r="J15" s="10"/>
    </row>
    <row r="16" spans="1:12" ht="19.5" thickBot="1">
      <c r="A16" s="19"/>
      <c r="B16" s="20" t="s">
        <v>16</v>
      </c>
      <c r="C16" s="21"/>
      <c r="D16" s="21">
        <f>D4+D5+D8+D10+D11+D12+D14</f>
        <v>5808</v>
      </c>
      <c r="E16" s="21">
        <f>E4+E5+E8+E11+E12+E13</f>
        <v>4279.8810000000003</v>
      </c>
      <c r="F16" s="21">
        <f t="shared" ref="F16:J16" si="1">F4+F5+F8+F10+F11+F12+F14</f>
        <v>690</v>
      </c>
      <c r="G16" s="21">
        <f t="shared" si="1"/>
        <v>700</v>
      </c>
      <c r="H16" s="21">
        <f t="shared" si="1"/>
        <v>700</v>
      </c>
      <c r="I16" s="11">
        <f t="shared" si="1"/>
        <v>750</v>
      </c>
      <c r="J16" s="11">
        <f t="shared" si="1"/>
        <v>700</v>
      </c>
    </row>
    <row r="17" spans="5:5">
      <c r="E17" s="14"/>
    </row>
    <row r="18" spans="5:5">
      <c r="E18" s="14"/>
    </row>
  </sheetData>
  <mergeCells count="1">
    <mergeCell ref="A13:A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G5" sqref="G5"/>
    </sheetView>
  </sheetViews>
  <sheetFormatPr defaultRowHeight="15"/>
  <cols>
    <col min="1" max="1" width="5.42578125" customWidth="1"/>
    <col min="2" max="2" width="48.42578125" customWidth="1"/>
    <col min="3" max="3" width="8.85546875" customWidth="1"/>
    <col min="4" max="5" width="7.85546875" customWidth="1"/>
    <col min="6" max="6" width="7.7109375" customWidth="1"/>
    <col min="8" max="8" width="8.140625" customWidth="1"/>
    <col min="9" max="9" width="7.85546875" customWidth="1"/>
    <col min="10" max="10" width="7.7109375" customWidth="1"/>
    <col min="11" max="11" width="7.28515625" customWidth="1"/>
  </cols>
  <sheetData>
    <row r="1" spans="1:16">
      <c r="G1" s="45" t="s">
        <v>36</v>
      </c>
      <c r="H1" s="45"/>
      <c r="I1" s="45"/>
      <c r="J1" s="45"/>
      <c r="K1" s="45"/>
    </row>
    <row r="2" spans="1:16">
      <c r="E2" s="45" t="s">
        <v>37</v>
      </c>
      <c r="F2" s="45"/>
      <c r="G2" s="45"/>
      <c r="H2" s="45"/>
      <c r="I2" s="45"/>
      <c r="J2" s="45"/>
      <c r="K2" s="45"/>
    </row>
    <row r="3" spans="1:16">
      <c r="E3" s="45" t="s">
        <v>38</v>
      </c>
      <c r="F3" s="45"/>
      <c r="G3" s="45"/>
      <c r="H3" s="45"/>
      <c r="I3" s="45"/>
      <c r="J3" s="45"/>
      <c r="K3" s="45"/>
    </row>
    <row r="4" spans="1:16">
      <c r="E4" s="45" t="s">
        <v>39</v>
      </c>
      <c r="F4" s="45"/>
      <c r="G4" s="45"/>
      <c r="H4" s="45"/>
      <c r="I4" s="45"/>
      <c r="J4" s="45"/>
      <c r="K4" s="45"/>
    </row>
    <row r="5" spans="1:16">
      <c r="G5" t="s">
        <v>42</v>
      </c>
    </row>
    <row r="6" spans="1:16">
      <c r="A6" s="46" t="s">
        <v>40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6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6" ht="15.75">
      <c r="A8" s="36" t="s">
        <v>2</v>
      </c>
      <c r="B8" s="37" t="s">
        <v>35</v>
      </c>
      <c r="C8" s="27" t="s">
        <v>27</v>
      </c>
      <c r="D8" s="27">
        <v>2018</v>
      </c>
      <c r="E8" s="27">
        <v>2019</v>
      </c>
      <c r="F8" s="38">
        <v>2020</v>
      </c>
      <c r="G8" s="38">
        <v>2021</v>
      </c>
      <c r="H8" s="38">
        <v>2022</v>
      </c>
      <c r="I8" s="38">
        <v>2023</v>
      </c>
      <c r="J8" s="38">
        <v>2024</v>
      </c>
      <c r="K8" s="38">
        <v>2025</v>
      </c>
      <c r="O8" s="31"/>
      <c r="P8" s="31"/>
    </row>
    <row r="9" spans="1:16" ht="63" customHeight="1">
      <c r="A9" s="28" t="s">
        <v>6</v>
      </c>
      <c r="B9" s="39" t="s">
        <v>32</v>
      </c>
      <c r="C9" s="33" t="s">
        <v>29</v>
      </c>
      <c r="D9" s="40">
        <v>12</v>
      </c>
      <c r="E9" s="40">
        <v>17</v>
      </c>
      <c r="F9" s="30">
        <v>45</v>
      </c>
      <c r="G9" s="30">
        <v>23</v>
      </c>
      <c r="H9" s="30">
        <v>0</v>
      </c>
      <c r="I9" s="30">
        <v>0</v>
      </c>
      <c r="J9" s="30">
        <v>33</v>
      </c>
      <c r="K9" s="30">
        <v>33</v>
      </c>
      <c r="L9" s="14"/>
      <c r="O9" s="32"/>
      <c r="P9" s="31"/>
    </row>
    <row r="10" spans="1:16" ht="67.5" customHeight="1">
      <c r="A10" s="28" t="s">
        <v>17</v>
      </c>
      <c r="B10" s="39" t="s">
        <v>30</v>
      </c>
      <c r="C10" s="33" t="s">
        <v>29</v>
      </c>
      <c r="D10" s="40">
        <v>25</v>
      </c>
      <c r="E10" s="40">
        <v>25</v>
      </c>
      <c r="F10" s="30">
        <v>16</v>
      </c>
      <c r="G10" s="30">
        <v>50</v>
      </c>
      <c r="H10" s="30">
        <v>50</v>
      </c>
      <c r="I10" s="30">
        <v>50</v>
      </c>
      <c r="J10" s="30">
        <v>50</v>
      </c>
      <c r="K10" s="30">
        <v>50</v>
      </c>
      <c r="L10" s="14"/>
      <c r="M10" s="14"/>
      <c r="N10" s="14"/>
      <c r="O10" s="34"/>
      <c r="P10" s="35"/>
    </row>
    <row r="11" spans="1:16" ht="62.25" customHeight="1">
      <c r="A11" s="29" t="s">
        <v>43</v>
      </c>
      <c r="B11" s="41" t="s">
        <v>33</v>
      </c>
      <c r="C11" s="33" t="s">
        <v>29</v>
      </c>
      <c r="D11" s="40">
        <v>12</v>
      </c>
      <c r="E11" s="40">
        <v>3</v>
      </c>
      <c r="F11" s="30">
        <v>2</v>
      </c>
      <c r="G11" s="30">
        <v>25</v>
      </c>
      <c r="H11" s="30">
        <v>25</v>
      </c>
      <c r="I11" s="30">
        <v>25</v>
      </c>
      <c r="J11" s="30">
        <v>25</v>
      </c>
      <c r="K11" s="30">
        <v>25</v>
      </c>
      <c r="L11" s="14"/>
      <c r="O11" s="32"/>
      <c r="P11" s="31"/>
    </row>
    <row r="12" spans="1:16" ht="48.75" customHeight="1">
      <c r="A12" s="29" t="s">
        <v>44</v>
      </c>
      <c r="B12" s="39" t="s">
        <v>34</v>
      </c>
      <c r="C12" s="33" t="s">
        <v>29</v>
      </c>
      <c r="D12" s="40">
        <v>4</v>
      </c>
      <c r="E12" s="40">
        <v>3</v>
      </c>
      <c r="F12" s="30">
        <v>3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14"/>
      <c r="O12" s="32"/>
      <c r="P12" s="31"/>
    </row>
    <row r="13" spans="1:16" ht="48.75" customHeight="1">
      <c r="A13" s="29" t="s">
        <v>45</v>
      </c>
      <c r="B13" s="41" t="s">
        <v>31</v>
      </c>
      <c r="C13" s="27" t="s">
        <v>28</v>
      </c>
      <c r="D13" s="40">
        <v>6</v>
      </c>
      <c r="E13" s="40">
        <v>0</v>
      </c>
      <c r="F13" s="40">
        <v>0</v>
      </c>
      <c r="G13" s="30">
        <v>20</v>
      </c>
      <c r="H13" s="30">
        <v>20</v>
      </c>
      <c r="I13" s="30">
        <v>20</v>
      </c>
      <c r="J13" s="30">
        <v>20</v>
      </c>
      <c r="K13" s="30">
        <v>20</v>
      </c>
      <c r="L13" s="14"/>
      <c r="O13" s="32"/>
      <c r="P13" s="31"/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O14" s="31"/>
      <c r="P14" s="31"/>
    </row>
    <row r="15" spans="1:16">
      <c r="A15" s="14"/>
      <c r="B15" s="14"/>
      <c r="C15" s="14"/>
      <c r="D15" s="14"/>
      <c r="E15" s="14"/>
      <c r="F15" s="14"/>
      <c r="G15" s="14"/>
      <c r="H15" s="14"/>
      <c r="I15" s="14"/>
      <c r="O15" s="31"/>
      <c r="P15" s="31"/>
    </row>
    <row r="16" spans="1:16">
      <c r="A16" s="14"/>
      <c r="B16" s="14"/>
      <c r="C16" s="14"/>
      <c r="D16" s="14"/>
      <c r="E16" s="14"/>
      <c r="F16" s="14"/>
      <c r="G16" s="14"/>
      <c r="H16" s="14"/>
      <c r="I16" s="14"/>
      <c r="O16" s="31"/>
      <c r="P16" s="31"/>
    </row>
    <row r="17" spans="15:16">
      <c r="O17" s="31"/>
      <c r="P17" s="31"/>
    </row>
    <row r="18" spans="15:16">
      <c r="O18" s="31"/>
      <c r="P18" s="31"/>
    </row>
    <row r="19" spans="15:16">
      <c r="O19" s="31"/>
      <c r="P19" s="31"/>
    </row>
  </sheetData>
  <mergeCells count="6">
    <mergeCell ref="E3:K3"/>
    <mergeCell ref="A6:K6"/>
    <mergeCell ref="A7:K7"/>
    <mergeCell ref="G1:K1"/>
    <mergeCell ref="E2:K2"/>
    <mergeCell ref="E4:K4"/>
  </mergeCells>
  <pageMargins left="0.70866141732283472" right="0.39370078740157483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объем</vt:lpstr>
      <vt:lpstr>Лист2</vt:lpstr>
      <vt:lpstr>Лист3</vt:lpstr>
      <vt:lpstr>измен</vt:lpstr>
      <vt:lpstr>таблица</vt:lpstr>
      <vt:lpstr>Лист5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2021-03-29T08:32:46Z</cp:lastPrinted>
  <dcterms:created xsi:type="dcterms:W3CDTF">2020-01-15T07:24:55Z</dcterms:created>
  <dcterms:modified xsi:type="dcterms:W3CDTF">2021-03-29T08:36:54Z</dcterms:modified>
</cp:coreProperties>
</file>