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5195" windowHeight="81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61" i="1"/>
  <c r="H160" s="1"/>
  <c r="G160"/>
  <c r="F160"/>
  <c r="H111" l="1"/>
  <c r="G110"/>
  <c r="G109" s="1"/>
  <c r="F110"/>
  <c r="G201"/>
  <c r="G163"/>
  <c r="H67"/>
  <c r="G66"/>
  <c r="G65" s="1"/>
  <c r="F66"/>
  <c r="F65" l="1"/>
  <c r="H66"/>
  <c r="H110"/>
  <c r="F109"/>
  <c r="H298"/>
  <c r="G297"/>
  <c r="F297"/>
  <c r="G296"/>
  <c r="G266"/>
  <c r="F266"/>
  <c r="H267"/>
  <c r="H253"/>
  <c r="G252"/>
  <c r="F252"/>
  <c r="H200"/>
  <c r="G199"/>
  <c r="G198" s="1"/>
  <c r="H183"/>
  <c r="G182"/>
  <c r="G181" s="1"/>
  <c r="F182"/>
  <c r="H178"/>
  <c r="G177"/>
  <c r="F177"/>
  <c r="G170"/>
  <c r="F170"/>
  <c r="H174"/>
  <c r="G173"/>
  <c r="F173"/>
  <c r="G210"/>
  <c r="G231"/>
  <c r="G235"/>
  <c r="G241"/>
  <c r="G260"/>
  <c r="G52"/>
  <c r="H211"/>
  <c r="H232"/>
  <c r="H236"/>
  <c r="H243"/>
  <c r="H261"/>
  <c r="H53"/>
  <c r="F20"/>
  <c r="F19" s="1"/>
  <c r="G20"/>
  <c r="H21"/>
  <c r="F23"/>
  <c r="G23"/>
  <c r="H24"/>
  <c r="F25"/>
  <c r="G25"/>
  <c r="H26"/>
  <c r="F27"/>
  <c r="G27"/>
  <c r="H28"/>
  <c r="F32"/>
  <c r="G32"/>
  <c r="H33"/>
  <c r="F34"/>
  <c r="G34"/>
  <c r="H35"/>
  <c r="F36"/>
  <c r="G36"/>
  <c r="H37"/>
  <c r="F39"/>
  <c r="G39"/>
  <c r="H40"/>
  <c r="F42"/>
  <c r="G42"/>
  <c r="H43"/>
  <c r="F47"/>
  <c r="G47"/>
  <c r="H48"/>
  <c r="F52"/>
  <c r="F57"/>
  <c r="G57"/>
  <c r="G56" s="1"/>
  <c r="H58"/>
  <c r="F61"/>
  <c r="G61"/>
  <c r="H62"/>
  <c r="F63"/>
  <c r="G63"/>
  <c r="H64"/>
  <c r="F70"/>
  <c r="G70"/>
  <c r="H71"/>
  <c r="F73"/>
  <c r="G73"/>
  <c r="H74"/>
  <c r="F75"/>
  <c r="G75"/>
  <c r="H76"/>
  <c r="H77"/>
  <c r="H78"/>
  <c r="F83"/>
  <c r="G83"/>
  <c r="H84"/>
  <c r="F89"/>
  <c r="H90"/>
  <c r="F91"/>
  <c r="G91"/>
  <c r="H92"/>
  <c r="F94"/>
  <c r="G94"/>
  <c r="H95"/>
  <c r="F99"/>
  <c r="G99"/>
  <c r="H100"/>
  <c r="F103"/>
  <c r="G103"/>
  <c r="H104"/>
  <c r="F107"/>
  <c r="G107"/>
  <c r="H108"/>
  <c r="F113"/>
  <c r="G113"/>
  <c r="H114"/>
  <c r="F115"/>
  <c r="G115"/>
  <c r="H116"/>
  <c r="F121"/>
  <c r="G121"/>
  <c r="H122"/>
  <c r="F124"/>
  <c r="F123" s="1"/>
  <c r="G124"/>
  <c r="H125"/>
  <c r="F127"/>
  <c r="F126" s="1"/>
  <c r="G127"/>
  <c r="H128"/>
  <c r="F130"/>
  <c r="G130"/>
  <c r="H131"/>
  <c r="F133"/>
  <c r="G133"/>
  <c r="H134"/>
  <c r="F136"/>
  <c r="G136"/>
  <c r="H137"/>
  <c r="F140"/>
  <c r="F139" s="1"/>
  <c r="G140"/>
  <c r="H141"/>
  <c r="F143"/>
  <c r="G143"/>
  <c r="H144"/>
  <c r="F146"/>
  <c r="G146"/>
  <c r="H147"/>
  <c r="F149"/>
  <c r="G149"/>
  <c r="H150"/>
  <c r="F153"/>
  <c r="F152" s="1"/>
  <c r="F151" s="1"/>
  <c r="G153"/>
  <c r="H154"/>
  <c r="F158"/>
  <c r="G158"/>
  <c r="H159"/>
  <c r="F163"/>
  <c r="F162" s="1"/>
  <c r="G162"/>
  <c r="H164"/>
  <c r="F166"/>
  <c r="G166"/>
  <c r="H167"/>
  <c r="H171"/>
  <c r="F186"/>
  <c r="G186"/>
  <c r="H187"/>
  <c r="F188"/>
  <c r="G188"/>
  <c r="H189"/>
  <c r="F191"/>
  <c r="G191"/>
  <c r="H192"/>
  <c r="F194"/>
  <c r="G194"/>
  <c r="H195"/>
  <c r="F196"/>
  <c r="G196"/>
  <c r="H197"/>
  <c r="F199"/>
  <c r="F201"/>
  <c r="H202"/>
  <c r="F208"/>
  <c r="G208"/>
  <c r="H209"/>
  <c r="F210"/>
  <c r="F207" s="1"/>
  <c r="F212"/>
  <c r="G212"/>
  <c r="H213"/>
  <c r="F215"/>
  <c r="G215"/>
  <c r="H216"/>
  <c r="F219"/>
  <c r="G219"/>
  <c r="H220"/>
  <c r="F221"/>
  <c r="G221"/>
  <c r="H222"/>
  <c r="F223"/>
  <c r="G223"/>
  <c r="H224"/>
  <c r="F227"/>
  <c r="G227"/>
  <c r="H228"/>
  <c r="F231"/>
  <c r="F235"/>
  <c r="F234" s="1"/>
  <c r="F233" s="1"/>
  <c r="F241"/>
  <c r="H242"/>
  <c r="F245"/>
  <c r="F244" s="1"/>
  <c r="G245"/>
  <c r="H246"/>
  <c r="F248"/>
  <c r="F247" s="1"/>
  <c r="G248"/>
  <c r="H249"/>
  <c r="F257"/>
  <c r="G257"/>
  <c r="H258"/>
  <c r="F260"/>
  <c r="F259" s="1"/>
  <c r="F263"/>
  <c r="G263"/>
  <c r="H264"/>
  <c r="F270"/>
  <c r="G270"/>
  <c r="H271"/>
  <c r="F276"/>
  <c r="G276"/>
  <c r="H277"/>
  <c r="F279"/>
  <c r="G279"/>
  <c r="H280"/>
  <c r="F285"/>
  <c r="G285"/>
  <c r="H286"/>
  <c r="F291"/>
  <c r="G291"/>
  <c r="H292"/>
  <c r="F256"/>
  <c r="H248"/>
  <c r="H208"/>
  <c r="H163"/>
  <c r="H158"/>
  <c r="H149"/>
  <c r="F148"/>
  <c r="H140"/>
  <c r="H136"/>
  <c r="F135"/>
  <c r="H63"/>
  <c r="H61"/>
  <c r="F60"/>
  <c r="F56"/>
  <c r="F55"/>
  <c r="G89"/>
  <c r="G193" l="1"/>
  <c r="H148"/>
  <c r="H170"/>
  <c r="H57"/>
  <c r="H257"/>
  <c r="H127"/>
  <c r="H135"/>
  <c r="H153"/>
  <c r="H152" s="1"/>
  <c r="H201"/>
  <c r="H196"/>
  <c r="H91"/>
  <c r="G180"/>
  <c r="H169"/>
  <c r="H56"/>
  <c r="H60"/>
  <c r="H247"/>
  <c r="H291"/>
  <c r="F290"/>
  <c r="G284"/>
  <c r="H279"/>
  <c r="F278"/>
  <c r="G269"/>
  <c r="H263"/>
  <c r="F262"/>
  <c r="G247"/>
  <c r="H245"/>
  <c r="F240"/>
  <c r="F230"/>
  <c r="G226"/>
  <c r="H223"/>
  <c r="H219"/>
  <c r="G214"/>
  <c r="H212"/>
  <c r="H194"/>
  <c r="G190"/>
  <c r="H188"/>
  <c r="F185"/>
  <c r="G148"/>
  <c r="H146"/>
  <c r="H143"/>
  <c r="F142"/>
  <c r="G139"/>
  <c r="G132"/>
  <c r="H130"/>
  <c r="F129"/>
  <c r="G126"/>
  <c r="H124"/>
  <c r="H121"/>
  <c r="F120"/>
  <c r="G112"/>
  <c r="H113"/>
  <c r="H103"/>
  <c r="F102"/>
  <c r="G93"/>
  <c r="G87" s="1"/>
  <c r="G82"/>
  <c r="F72"/>
  <c r="H70"/>
  <c r="F69"/>
  <c r="G60"/>
  <c r="G55"/>
  <c r="H47"/>
  <c r="F46"/>
  <c r="H39"/>
  <c r="F38"/>
  <c r="G31"/>
  <c r="H34"/>
  <c r="H27"/>
  <c r="H23"/>
  <c r="G19"/>
  <c r="H260"/>
  <c r="H235"/>
  <c r="H210"/>
  <c r="G172"/>
  <c r="F169"/>
  <c r="F176"/>
  <c r="H177"/>
  <c r="H182"/>
  <c r="H199"/>
  <c r="G251"/>
  <c r="H266"/>
  <c r="G265"/>
  <c r="F296"/>
  <c r="H297"/>
  <c r="H270"/>
  <c r="F145"/>
  <c r="G88"/>
  <c r="F59"/>
  <c r="H139"/>
  <c r="H157"/>
  <c r="H162"/>
  <c r="H285"/>
  <c r="F284"/>
  <c r="H276"/>
  <c r="F275"/>
  <c r="F274" s="1"/>
  <c r="F269"/>
  <c r="G262"/>
  <c r="G256"/>
  <c r="G244"/>
  <c r="H241"/>
  <c r="H227"/>
  <c r="F226"/>
  <c r="H221"/>
  <c r="H215"/>
  <c r="F214"/>
  <c r="F206" s="1"/>
  <c r="F193"/>
  <c r="H191"/>
  <c r="F190"/>
  <c r="G185"/>
  <c r="G184" s="1"/>
  <c r="H186"/>
  <c r="H166"/>
  <c r="F165"/>
  <c r="F157"/>
  <c r="G145"/>
  <c r="G142"/>
  <c r="G135"/>
  <c r="H133"/>
  <c r="F132"/>
  <c r="F119" s="1"/>
  <c r="G129"/>
  <c r="G123"/>
  <c r="G120"/>
  <c r="H115"/>
  <c r="H107"/>
  <c r="F106"/>
  <c r="G102"/>
  <c r="H99"/>
  <c r="H94"/>
  <c r="F93"/>
  <c r="H89"/>
  <c r="H83"/>
  <c r="F82"/>
  <c r="H73"/>
  <c r="H72" s="1"/>
  <c r="G69"/>
  <c r="F51"/>
  <c r="F50" s="1"/>
  <c r="F49" s="1"/>
  <c r="G46"/>
  <c r="H42"/>
  <c r="F41"/>
  <c r="H36"/>
  <c r="H32"/>
  <c r="H25"/>
  <c r="H20"/>
  <c r="H52"/>
  <c r="H231"/>
  <c r="G51"/>
  <c r="G230"/>
  <c r="F172"/>
  <c r="H173"/>
  <c r="G169"/>
  <c r="G168" s="1"/>
  <c r="G176"/>
  <c r="F181"/>
  <c r="F251"/>
  <c r="H252"/>
  <c r="F265"/>
  <c r="G295"/>
  <c r="H109"/>
  <c r="H65"/>
  <c r="F98"/>
  <c r="G290"/>
  <c r="G278"/>
  <c r="G275"/>
  <c r="G259"/>
  <c r="G240"/>
  <c r="G234"/>
  <c r="G207"/>
  <c r="G206" s="1"/>
  <c r="G165"/>
  <c r="G157"/>
  <c r="G152"/>
  <c r="G106"/>
  <c r="G105" s="1"/>
  <c r="G98"/>
  <c r="G41"/>
  <c r="G38"/>
  <c r="G72"/>
  <c r="G68" s="1"/>
  <c r="H185"/>
  <c r="F239"/>
  <c r="F218"/>
  <c r="F88"/>
  <c r="G218"/>
  <c r="F198"/>
  <c r="F168"/>
  <c r="F112"/>
  <c r="H75"/>
  <c r="F68"/>
  <c r="F31"/>
  <c r="F22"/>
  <c r="H112"/>
  <c r="G22"/>
  <c r="F87" l="1"/>
  <c r="G255"/>
  <c r="G119"/>
  <c r="F54"/>
  <c r="F138"/>
  <c r="F118" s="1"/>
  <c r="H22"/>
  <c r="H38"/>
  <c r="H51"/>
  <c r="H198"/>
  <c r="H193"/>
  <c r="H88"/>
  <c r="G239"/>
  <c r="G138"/>
  <c r="F255"/>
  <c r="H256"/>
  <c r="H126"/>
  <c r="G274"/>
  <c r="H218"/>
  <c r="F184"/>
  <c r="G156"/>
  <c r="G155" s="1"/>
  <c r="G30"/>
  <c r="H31"/>
  <c r="H207"/>
  <c r="F273"/>
  <c r="F18"/>
  <c r="H217"/>
  <c r="G294"/>
  <c r="H251"/>
  <c r="F250"/>
  <c r="F180"/>
  <c r="G175"/>
  <c r="H172"/>
  <c r="G229"/>
  <c r="G50"/>
  <c r="G49" s="1"/>
  <c r="H230"/>
  <c r="H19"/>
  <c r="H41"/>
  <c r="G45"/>
  <c r="F81"/>
  <c r="H82"/>
  <c r="H93"/>
  <c r="H98"/>
  <c r="G101"/>
  <c r="H106"/>
  <c r="H132"/>
  <c r="F156"/>
  <c r="H165"/>
  <c r="H190"/>
  <c r="H214"/>
  <c r="F225"/>
  <c r="H226"/>
  <c r="H240"/>
  <c r="F268"/>
  <c r="H275"/>
  <c r="F283"/>
  <c r="H284"/>
  <c r="H151"/>
  <c r="H269"/>
  <c r="H296"/>
  <c r="F295"/>
  <c r="H265"/>
  <c r="G250"/>
  <c r="G238" s="1"/>
  <c r="H181"/>
  <c r="H176"/>
  <c r="F175"/>
  <c r="H234"/>
  <c r="H259"/>
  <c r="F45"/>
  <c r="H46"/>
  <c r="G59"/>
  <c r="G54" s="1"/>
  <c r="H69"/>
  <c r="G81"/>
  <c r="F101"/>
  <c r="H102"/>
  <c r="H120"/>
  <c r="H123"/>
  <c r="H129"/>
  <c r="H142"/>
  <c r="H145"/>
  <c r="G225"/>
  <c r="F229"/>
  <c r="H244"/>
  <c r="H262"/>
  <c r="G268"/>
  <c r="H278"/>
  <c r="G283"/>
  <c r="F289"/>
  <c r="H290"/>
  <c r="H59"/>
  <c r="H55"/>
  <c r="H168"/>
  <c r="G18"/>
  <c r="F30"/>
  <c r="F86"/>
  <c r="F217"/>
  <c r="F97"/>
  <c r="F254"/>
  <c r="G289"/>
  <c r="G273"/>
  <c r="G233"/>
  <c r="G217"/>
  <c r="G179"/>
  <c r="G151"/>
  <c r="G118" s="1"/>
  <c r="G97"/>
  <c r="G86"/>
  <c r="G29"/>
  <c r="F105"/>
  <c r="H68"/>
  <c r="H50"/>
  <c r="H18"/>
  <c r="G205" l="1"/>
  <c r="H105"/>
  <c r="H30"/>
  <c r="F96"/>
  <c r="F205"/>
  <c r="H289"/>
  <c r="F288"/>
  <c r="G282"/>
  <c r="G254"/>
  <c r="G237" s="1"/>
  <c r="H138"/>
  <c r="H119"/>
  <c r="H101"/>
  <c r="G80"/>
  <c r="H45"/>
  <c r="F44"/>
  <c r="H255"/>
  <c r="H233"/>
  <c r="H175"/>
  <c r="H180"/>
  <c r="F294"/>
  <c r="H295"/>
  <c r="H283"/>
  <c r="F282"/>
  <c r="H274"/>
  <c r="H239"/>
  <c r="H225"/>
  <c r="H206"/>
  <c r="H184"/>
  <c r="H156"/>
  <c r="H97"/>
  <c r="H87"/>
  <c r="H81"/>
  <c r="F80"/>
  <c r="G44"/>
  <c r="H229"/>
  <c r="F179"/>
  <c r="H250"/>
  <c r="G293"/>
  <c r="F17"/>
  <c r="F272"/>
  <c r="F238"/>
  <c r="F155"/>
  <c r="F29"/>
  <c r="G17"/>
  <c r="H268"/>
  <c r="G288"/>
  <c r="G272"/>
  <c r="G204"/>
  <c r="G117"/>
  <c r="G96"/>
  <c r="H54"/>
  <c r="H49"/>
  <c r="H17"/>
  <c r="H118" l="1"/>
  <c r="H29"/>
  <c r="G16"/>
  <c r="F237"/>
  <c r="F16"/>
  <c r="F79"/>
  <c r="H80"/>
  <c r="H96"/>
  <c r="F281"/>
  <c r="H282"/>
  <c r="H294"/>
  <c r="F293"/>
  <c r="H44"/>
  <c r="G79"/>
  <c r="G281"/>
  <c r="F287"/>
  <c r="H288"/>
  <c r="F85"/>
  <c r="H86"/>
  <c r="H155"/>
  <c r="H179"/>
  <c r="H205"/>
  <c r="H238"/>
  <c r="H273"/>
  <c r="H254"/>
  <c r="F204"/>
  <c r="F117"/>
  <c r="G287"/>
  <c r="G203"/>
  <c r="G85"/>
  <c r="H16" l="1"/>
  <c r="H117"/>
  <c r="H237"/>
  <c r="H287"/>
  <c r="H293"/>
  <c r="H281"/>
  <c r="H79"/>
  <c r="F203"/>
  <c r="H272"/>
  <c r="H204"/>
  <c r="H85"/>
  <c r="F15"/>
  <c r="G15"/>
  <c r="H203" l="1"/>
  <c r="H15" l="1"/>
</calcChain>
</file>

<file path=xl/sharedStrings.xml><?xml version="1.0" encoding="utf-8"?>
<sst xmlns="http://schemas.openxmlformats.org/spreadsheetml/2006/main" count="1282" uniqueCount="294">
  <si>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</si>
  <si>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</si>
  <si>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</si>
  <si>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</si>
  <si>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</si>
  <si>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</si>
  <si>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АДМИНИСТРАЦИЯ МУНИЦИПАЛЬНОГО ОБРАЗОВАНИЯ ГОРОДСКОЕ ПОСЕЛЕНИЕ "ГОРОД МАЛОЯРОСЛАВЕЦ"</t>
  </si>
  <si>
    <t>250</t>
  </si>
  <si>
    <t>0100</t>
  </si>
  <si>
    <t>0103</t>
  </si>
  <si>
    <t>8100000</t>
  </si>
  <si>
    <t>8100040</t>
  </si>
  <si>
    <t>100</t>
  </si>
  <si>
    <t>120</t>
  </si>
  <si>
    <t>8100042</t>
  </si>
  <si>
    <t>200</t>
  </si>
  <si>
    <t>240</t>
  </si>
  <si>
    <t>800</t>
  </si>
  <si>
    <t>850</t>
  </si>
  <si>
    <t>0104</t>
  </si>
  <si>
    <t>7400000</t>
  </si>
  <si>
    <t>7400040</t>
  </si>
  <si>
    <t>7400043</t>
  </si>
  <si>
    <t>7400045</t>
  </si>
  <si>
    <t>0107</t>
  </si>
  <si>
    <t>7800000</t>
  </si>
  <si>
    <t>7800079</t>
  </si>
  <si>
    <t>880</t>
  </si>
  <si>
    <t>0111</t>
  </si>
  <si>
    <t>7500000</t>
  </si>
  <si>
    <t>7500073</t>
  </si>
  <si>
    <t>870</t>
  </si>
  <si>
    <t>0113</t>
  </si>
  <si>
    <t>0400000</t>
  </si>
  <si>
    <t>0400051</t>
  </si>
  <si>
    <t>600</t>
  </si>
  <si>
    <t>630</t>
  </si>
  <si>
    <t>0800000</t>
  </si>
  <si>
    <t>0800056</t>
  </si>
  <si>
    <t>810</t>
  </si>
  <si>
    <t>7600000</t>
  </si>
  <si>
    <t>7600074</t>
  </si>
  <si>
    <t>830</t>
  </si>
  <si>
    <t>0300</t>
  </si>
  <si>
    <t>0309</t>
  </si>
  <si>
    <t>0200000</t>
  </si>
  <si>
    <t>0200046</t>
  </si>
  <si>
    <t>0400</t>
  </si>
  <si>
    <t>0409</t>
  </si>
  <si>
    <t>0500000</t>
  </si>
  <si>
    <t>0500052</t>
  </si>
  <si>
    <t>0412</t>
  </si>
  <si>
    <t>1400000</t>
  </si>
  <si>
    <t>1400072</t>
  </si>
  <si>
    <t>0500</t>
  </si>
  <si>
    <t>0501</t>
  </si>
  <si>
    <t>0529502</t>
  </si>
  <si>
    <t>400</t>
  </si>
  <si>
    <t>410</t>
  </si>
  <si>
    <t>0529602</t>
  </si>
  <si>
    <t>0529606</t>
  </si>
  <si>
    <t>0600000</t>
  </si>
  <si>
    <t>0609602</t>
  </si>
  <si>
    <t>0609606</t>
  </si>
  <si>
    <t>0700000</t>
  </si>
  <si>
    <t>0700055</t>
  </si>
  <si>
    <t>0502</t>
  </si>
  <si>
    <t>0900000</t>
  </si>
  <si>
    <t>0900058</t>
  </si>
  <si>
    <t>0900075</t>
  </si>
  <si>
    <t>460</t>
  </si>
  <si>
    <t>1200000</t>
  </si>
  <si>
    <t>1200058</t>
  </si>
  <si>
    <t>0503</t>
  </si>
  <si>
    <t>1600000</t>
  </si>
  <si>
    <t>1600066</t>
  </si>
  <si>
    <t>1600067</t>
  </si>
  <si>
    <t>1600068</t>
  </si>
  <si>
    <t>1600069</t>
  </si>
  <si>
    <t>0800</t>
  </si>
  <si>
    <t>0801</t>
  </si>
  <si>
    <t>1100000</t>
  </si>
  <si>
    <t>1110000</t>
  </si>
  <si>
    <t>1110059</t>
  </si>
  <si>
    <t>110</t>
  </si>
  <si>
    <t>1110060</t>
  </si>
  <si>
    <t>610</t>
  </si>
  <si>
    <t>1120000</t>
  </si>
  <si>
    <t>1120059</t>
  </si>
  <si>
    <t>1130000</t>
  </si>
  <si>
    <t>1130060</t>
  </si>
  <si>
    <t>1140000</t>
  </si>
  <si>
    <t>1140060</t>
  </si>
  <si>
    <t>1150000</t>
  </si>
  <si>
    <t>1150061</t>
  </si>
  <si>
    <t>1000</t>
  </si>
  <si>
    <t>1003</t>
  </si>
  <si>
    <t>0300000</t>
  </si>
  <si>
    <t>0300047</t>
  </si>
  <si>
    <t>300</t>
  </si>
  <si>
    <t>310</t>
  </si>
  <si>
    <t>360</t>
  </si>
  <si>
    <t>0300048</t>
  </si>
  <si>
    <t>0300080</t>
  </si>
  <si>
    <t>500</t>
  </si>
  <si>
    <t>540</t>
  </si>
  <si>
    <t>1006</t>
  </si>
  <si>
    <t>0300049</t>
  </si>
  <si>
    <t>0300050</t>
  </si>
  <si>
    <t>1700000</t>
  </si>
  <si>
    <t>1700070</t>
  </si>
  <si>
    <t>1100</t>
  </si>
  <si>
    <t>1101</t>
  </si>
  <si>
    <t>1300000</t>
  </si>
  <si>
    <t>1300060</t>
  </si>
  <si>
    <t>1300062</t>
  </si>
  <si>
    <t>1200</t>
  </si>
  <si>
    <t>1202</t>
  </si>
  <si>
    <t>8900000</t>
  </si>
  <si>
    <t>8900071</t>
  </si>
  <si>
    <t>1300</t>
  </si>
  <si>
    <t>1301</t>
  </si>
  <si>
    <t>1000000</t>
  </si>
  <si>
    <t>1000065</t>
  </si>
  <si>
    <t>700</t>
  </si>
  <si>
    <t>730</t>
  </si>
  <si>
    <t>Ведомственная структура расходов бюджета муниципального образования городское поселение "Город Малоярославец" на 2015 год</t>
  </si>
  <si>
    <t>0520000</t>
  </si>
  <si>
    <t xml:space="preserve">  СОЦИАЛЬНАЯ ПОЛИТИКА</t>
  </si>
  <si>
    <t xml:space="preserve">    Социальное обеспечение населения</t>
  </si>
  <si>
    <t xml:space="preserve">  СРЕДСТВА МАССОВОЙ ИНФОРМАЦИИ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</si>
  <si>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</si>
  <si>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</si>
  <si>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</si>
  <si>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</si>
  <si>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</si>
  <si>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Предоставление субсидий бюджетным, автономным учреждениям и иным некоммерческим организациям</t>
  </si>
  <si>
    <t>Субсидии юридическим лицам (кроме некоммерческих организаций), индивидуальным предпринимателям, физическим лицам</t>
  </si>
  <si>
    <t>Стимулирование руководителей исполнительно-распорядительных органов муниципальных образований области</t>
  </si>
  <si>
    <t>760 0053</t>
  </si>
  <si>
    <t>Реализация мероприятий подпрограммы "Совершенствование и развитие сети автомобильных дорог Калужской области"</t>
  </si>
  <si>
    <t>050 8500</t>
  </si>
  <si>
    <t>Государственная поддержка (грант) реализации лучших событийных региональных и межрегиональных проектов в рамках развития культурно-познавательного туризма</t>
  </si>
  <si>
    <t>150 5192</t>
  </si>
  <si>
    <t>Субсидии бюджетным учреждениям</t>
  </si>
  <si>
    <t>Капитальные вложения в объекты государственной (муниципальной) собственности</t>
  </si>
  <si>
    <t>Бюджетные инвестиции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</si>
  <si>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Фонда содействия реформированию жилищно-коммунального хозяйства</t>
  </si>
  <si>
    <t>052 9503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</si>
  <si>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бюджета</t>
  </si>
  <si>
    <t>052 9603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</si>
  <si>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строительства, осуществляемых за счет дополнительных средств бюджета</t>
  </si>
  <si>
    <t>052 9604</t>
  </si>
  <si>
    <t>Резервные фонды</t>
  </si>
  <si>
    <t>750 0000</t>
  </si>
  <si>
    <t>Резервные фонды местных администраций</t>
  </si>
  <si>
    <t>750 0073</t>
  </si>
  <si>
    <t>060 9603</t>
  </si>
  <si>
    <t>060 9604</t>
  </si>
  <si>
    <t>Мероприятия, направленные на энергосбережение и повышение энергоэффективности в Калужской области</t>
  </si>
  <si>
    <t>090 8911</t>
  </si>
  <si>
    <t>Мероприятия, направленные на развитие водохозяйственного комплекса в Калужской области</t>
  </si>
  <si>
    <t>120 8904</t>
  </si>
  <si>
    <t>Социальное обеспечение и иные выплаты населению</t>
  </si>
  <si>
    <t>Иные выплаты населению</t>
  </si>
  <si>
    <t>Муниципальная программа "Повышение эффективности бюджетных расходов муниципального образования городское поселение "Город Малоярославец"</t>
  </si>
  <si>
    <t>100 0000</t>
  </si>
  <si>
    <t>Реконструкция территории сквера, прилегающей к Монументу героям Отечественной войны 1812 года в г. Малоярославец Калужской области РФ</t>
  </si>
  <si>
    <t>100 0077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</si>
  <si>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</t>
  </si>
  <si>
    <t>Резервный фонд Правительства Калужской области</t>
  </si>
  <si>
    <t>750 0060</t>
  </si>
  <si>
    <t>Организация предоставления социальной помощи отдельным категориям граждан, находящимся в трудной жизненной ситуации</t>
  </si>
  <si>
    <t>030 0304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</si>
  <si>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</si>
  <si>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</si>
  <si>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</si>
  <si>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</si>
  <si>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 xml:space="preserve">"Город Малоярославец" на 2015 год и  </t>
  </si>
  <si>
    <t xml:space="preserve">  на плановый период 2016 и 2017 годов"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</si>
  <si>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</si>
  <si>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</si>
  <si>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Городской Думы муниципального образования городское поселение "Город Малоярославец"</t>
  </si>
  <si>
    <t>Центральный аппарат</t>
  </si>
  <si>
    <t>Депутаты представительного органа муниципального образования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</si>
  <si>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</si>
  <si>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</si>
  <si>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муниципального образования городское поселение "Город Малоярославец"</t>
  </si>
  <si>
    <t>Представительские расходы</t>
  </si>
  <si>
    <t>1403</t>
  </si>
  <si>
    <t>Иные межбюджетные трансферты, передаваемые бюджету субъекта Российской Федерации из местного бюджета, в целях развития инфраструктуры городского округа</t>
  </si>
  <si>
    <t>760 0082</t>
  </si>
  <si>
    <t>Межбюджетные трансферты</t>
  </si>
  <si>
    <t>Иные межбюджетные трансферты</t>
  </si>
  <si>
    <t>760 0000</t>
  </si>
  <si>
    <t>Выполнение других обязательств государства</t>
  </si>
  <si>
    <t>Прочие межбюджетные трансферты общего характера</t>
  </si>
  <si>
    <t>1400</t>
  </si>
  <si>
    <t>Межбюджетные трансферты общего характера бюджетам субъектов Российской Федерации и муниципальных образований</t>
  </si>
  <si>
    <t>Реализация мероприятий в рамках муниципальной программы "Развитие дорожного хозяйства в муниципальном образовании городское поселение "Город Малоярославец"</t>
  </si>
  <si>
    <t>Муниципальная программа "Развитие дорожного хозяйства в муниципальном образовании городское поселение "Город Малоярославец" на 2014-2020 годы"</t>
  </si>
  <si>
    <t>ЖИЛИЩНО-КОММУНАЛЬНОЕ ХОЗЯЙСТВО</t>
  </si>
  <si>
    <t>Жилищное хозяйство</t>
  </si>
  <si>
    <t>Подпрограмма " Формирование сбалансированного рынка жилья и повышение эффективности обспечения жильем отдельных категорий граждан"</t>
  </si>
  <si>
    <t>Обеспечение мероприятий по переселению граждан из аварийного жилищного фонда, осуществляемых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</si>
  <si>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осуществляемых за счет средств бюджета</t>
  </si>
  <si>
    <t>Обеспечение мероприятий по переселению граждан из аварийного жилищного фонда, осуществляемых за счет дополнительных средств бюджета</t>
  </si>
  <si>
    <t>Муниципальная адресная программа "Переселение граждан из аварийного жилищного фонда в муниципальном образовании городское поселение "Город Малоярославец" Калужской области на 2013-2017 годы"</t>
  </si>
  <si>
    <t>Покупка объектов недвижимого имущества</t>
  </si>
  <si>
    <t>080 0083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</si>
  <si>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</si>
  <si>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</si>
  <si>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муниципального образования городское поселение "Город Малоярославец"</t>
  </si>
  <si>
    <t xml:space="preserve">Муниципальная программа "Повышение эффективности бюджетных расходов муниципального образования городское поселение "Город Малоярославец" 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</si>
  <si>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</si>
  <si>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</si>
  <si>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Оказание поддержки в сфере средств массовой информации</t>
  </si>
  <si>
    <t>Мероприятия в области средств массовой информации</t>
  </si>
  <si>
    <t>Периодическая печать и издательства</t>
  </si>
  <si>
    <t>Оказание поддержки физкультурно-спортивным организациям</t>
  </si>
  <si>
    <t>Расходы на обеспечение деятельности (оказание услуг) муниципальных бюджетных учреждений</t>
  </si>
  <si>
    <t>Муниципальная программа "Развитие физической культуры и спорта в муниципальном образовании городское поселение "Город Малоярославец" на 2014-2020 годы"</t>
  </si>
  <si>
    <t>Физическая культура</t>
  </si>
  <si>
    <t>ФИЗИЧЕСКАЯ КУЛЬТУРА И СПОРТ</t>
  </si>
  <si>
    <t>Субсидии некоммерческим организациям (за исключением государственных (муниципальных) учреждений)</t>
  </si>
  <si>
    <t>Реализация мероприятий в рамках муниципальной программы "Поддержка казачьих обществ в муниципальном образовании городское поселение "Город Малоярославец"</t>
  </si>
  <si>
    <t>Муниципальная программа "Поддержка казачьих обществ в муниципальном образовании городское поселение "Город Малоярославец" на 2014-2020 годы"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</si>
  <si>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</si>
  <si>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Осуществление капитального ремонта индивидуальных жилых домов инвалидов и участников Великой Отечественной войны, тружеников тыла и вдов погибших (умерших) инвалидов и участников Великой Отечественной войны</t>
  </si>
  <si>
    <t>Социальная поддержка</t>
  </si>
  <si>
    <t xml:space="preserve">Муниципальная программа "Социальная поддержка граждан муниципального образования городское поселение "Город Малоярославец" </t>
  </si>
  <si>
    <t>Другие вопросы в области социальной политики</t>
  </si>
  <si>
    <t>Межбюджетные трансферты на приобретение жилья, нуждающихся в улучшении жилищных условий молодых семей</t>
  </si>
  <si>
    <t>Компенсация возмещения затрат за льготный проезд отдельных категорий граждан</t>
  </si>
  <si>
    <t>Публичные нормативные социальные выплаты гражданам</t>
  </si>
  <si>
    <t>Проведение мероприятий в сфере культуры</t>
  </si>
  <si>
    <t>Подпрограмма "Организация общегородских культурно-массовых мероприятий в муниципальном образовании городское поселение "Город Малоярославец"</t>
  </si>
  <si>
    <t>Подпрограмма "Организация и проведение мероприятий искусства и кинематографии в муниципальном образовании городское поселение "Город Малоярославец"</t>
  </si>
  <si>
    <t>Подпрограмма "Деятельность учреждений культурно-досугового типа в муниципальном образовании городское поселение "Город Малоярославец"</t>
  </si>
  <si>
    <t>Расходы на выплаты персоналу казенных учреждений</t>
  </si>
  <si>
    <t>Расходы на обеспечение деятельности (оказание услуг) муниципальных казенных учреждений</t>
  </si>
  <si>
    <t>Подпрограмма "Библиотечное обслуживание в муниципальном образовании городское поселение "Город Малоярославец"</t>
  </si>
  <si>
    <t>Подпрограмма "Развитие музеев в муниципальном образовании городское поселение "Город Малоярославец"</t>
  </si>
  <si>
    <t>Муниципальная программа "Развитие культуры в муниципальном образовании городское поселение "Город Малоярославец" на 2014-2020 годы"</t>
  </si>
  <si>
    <t>Культура</t>
  </si>
  <si>
    <t>КУЛЬТУРА, КИНЕМАТОГРАФИЯ</t>
  </si>
  <si>
    <t>Мероприятия по благоустройству городского поселения</t>
  </si>
  <si>
    <t>Организация и содержание мест захоронения</t>
  </si>
  <si>
    <t>Озеленение</t>
  </si>
  <si>
    <t>Уличное освещение</t>
  </si>
  <si>
    <t>Муниципальная программа "Благоустройство территории муниципального образования городское поселение "Город Малоярославец" на 2014-2020 годы"</t>
  </si>
  <si>
    <t>Благоустройство</t>
  </si>
  <si>
    <t>Муниципальная программа "Чистая вода в муниципальном образовании городское поселение "Город Малоярославец" на 2014-2020 годы"</t>
  </si>
  <si>
    <t>Поддержка коммунального хозяйства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</si>
  <si>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собственности</t>
  </si>
  <si>
    <t>Строительство котельной микрорайона Маклино в МО ГП "Город Малоярославец"</t>
  </si>
  <si>
    <t>Муниципальная программа "Энергосбережение и повышение энергоэффективности в муниципальном образовании городское поселение "Город Малоярославец" на 2014-2020 годы"</t>
  </si>
  <si>
    <t>Коммунальное хозяйство</t>
  </si>
  <si>
    <t>Поддержка жилищного хозяйства</t>
  </si>
  <si>
    <t>Муниципальная программа "Капитальный ремонт многоквартирных домов на территории муниципального образования городское поселение "Город Малоярославец" на 2014-2020 годы"</t>
  </si>
  <si>
    <t>Муниципальная программа "Развитие туризма в муниципальном образовании городское поселение "Город Малоярославец" на 2014-2020 годы"</t>
  </si>
  <si>
    <t>Проведение мероприятий в сфере туризма</t>
  </si>
  <si>
    <t>Реализация мероприятий в рамках муниципальной программы "Развитие градостроительной деятельности муниципального образования городское поселение "Город Малоярославец"</t>
  </si>
  <si>
    <t xml:space="preserve">Муниципальная программа "Развитие градостроительной деятельности муниципального образования городское поселение "Город Малоярославец" </t>
  </si>
  <si>
    <t>Реализация мероприятий в рамках муниципальной программы "Управление муниципальным имуществом муниципального образования городское поселение "Город Малоярославец"</t>
  </si>
  <si>
    <t>Другие вопросы в области национальной экономики</t>
  </si>
  <si>
    <t>Муниципальная программа "Управление муниципальным имуществом муниципального образования городское поселение "Город Малоярославец" на 2014-2020 годы"</t>
  </si>
  <si>
    <t>Дорожное хозяйство (дорожные фонды)</t>
  </si>
  <si>
    <t>НАЦИОНАЛЬНАЯ ЭКОНОМИКА</t>
  </si>
  <si>
    <t>Реализация мероприятий в рамках муниципальной программы "Безопасный город" муниципального образования городское поселение "Город Малоярославец"</t>
  </si>
  <si>
    <t>Муниципальная программа "Безопасный город" муниципального образования городское поселение "Город Малоярославец" на 2014-2017 годы"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</si>
  <si>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</si>
  <si>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</si>
  <si>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Исполнение судебных актов</t>
  </si>
  <si>
    <t>Глава местной администрации (исполнительно-распорядительного органа муниципального образования)</t>
  </si>
  <si>
    <t>Обеспечение проведения выборов и референдумов</t>
  </si>
  <si>
    <t>Проведение выборов</t>
  </si>
  <si>
    <t>Проведение выборов в представительные органы муниципальных образований</t>
  </si>
  <si>
    <t>Специальные расходы</t>
  </si>
  <si>
    <t>Резервные средства</t>
  </si>
  <si>
    <t>Другие общегосударственные вопросы</t>
  </si>
  <si>
    <t xml:space="preserve">Муниципальная программа "Поддержка территориального общественного самоуправления в муниципальном образовании городское поселение "Город Малоярославец" </t>
  </si>
  <si>
    <t>Реализация мероприятий в рамках муниципальной программы "Поддержка территориального общественного самоуправления в муниципальном образовании городское поселение "Город Малоярославец"</t>
  </si>
  <si>
    <t xml:space="preserve">Измененные бюджетные ассигнования на 2015 год </t>
  </si>
  <si>
    <t>25</t>
  </si>
  <si>
    <t>1500000</t>
  </si>
  <si>
    <t>1500063</t>
  </si>
  <si>
    <t>1500613</t>
  </si>
  <si>
    <t>Мероприятия, в целях реализации постановления Правительства Калужской области от 24.11.2014 № 687</t>
  </si>
  <si>
    <t>Глава муниципального образования                                                       О.А.Жукова</t>
  </si>
  <si>
    <t>Поправки            (+ -)</t>
  </si>
  <si>
    <t>Измененные бюджетные ассигнования на 2015 год Решением Думы № 45 от 24.12.2015</t>
  </si>
  <si>
    <t>Приложение № 1</t>
  </si>
  <si>
    <t xml:space="preserve"> № 54 от "21" января 2016 года  </t>
  </si>
</sst>
</file>

<file path=xl/styles.xml><?xml version="1.0" encoding="utf-8"?>
<styleSheet xmlns="http://schemas.openxmlformats.org/spreadsheetml/2006/main">
  <fonts count="3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9"/>
      <color indexed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15" fillId="2" borderId="0"/>
    <xf numFmtId="0" fontId="3" fillId="2" borderId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12" applyNumberFormat="0" applyAlignment="0" applyProtection="0"/>
    <xf numFmtId="0" fontId="27" fillId="9" borderId="13" applyNumberFormat="0" applyAlignment="0" applyProtection="0"/>
    <xf numFmtId="0" fontId="28" fillId="9" borderId="12" applyNumberFormat="0" applyAlignment="0" applyProtection="0"/>
    <xf numFmtId="0" fontId="29" fillId="0" borderId="14" applyNumberFormat="0" applyFill="0" applyAlignment="0" applyProtection="0"/>
    <xf numFmtId="0" fontId="30" fillId="10" borderId="15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4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34" fillId="35" borderId="0" applyNumberFormat="0" applyBorder="0" applyAlignment="0" applyProtection="0"/>
    <xf numFmtId="0" fontId="3" fillId="2" borderId="0"/>
    <xf numFmtId="0" fontId="2" fillId="11" borderId="16" applyNumberFormat="0" applyFont="0" applyAlignment="0" applyProtection="0"/>
    <xf numFmtId="0" fontId="37" fillId="2" borderId="0"/>
    <xf numFmtId="0" fontId="1" fillId="11" borderId="16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69">
    <xf numFmtId="0" fontId="0" fillId="0" borderId="0" xfId="0"/>
    <xf numFmtId="49" fontId="7" fillId="3" borderId="2" xfId="0" applyNumberFormat="1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shrinkToFit="1"/>
    </xf>
    <xf numFmtId="11" fontId="8" fillId="3" borderId="2" xfId="0" applyNumberFormat="1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 vertical="center"/>
    </xf>
    <xf numFmtId="0" fontId="6" fillId="3" borderId="6" xfId="2" applyFont="1" applyFill="1" applyBorder="1" applyAlignment="1"/>
    <xf numFmtId="0" fontId="6" fillId="3" borderId="6" xfId="2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7" fillId="3" borderId="1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49" fontId="8" fillId="3" borderId="2" xfId="2" applyNumberFormat="1" applyFont="1" applyFill="1" applyBorder="1" applyAlignment="1">
      <alignment horizontal="left" vertical="center" wrapText="1"/>
    </xf>
    <xf numFmtId="49" fontId="7" fillId="3" borderId="2" xfId="2" applyNumberFormat="1" applyFont="1" applyFill="1" applyBorder="1" applyAlignment="1">
      <alignment horizontal="left" vertical="center" wrapText="1"/>
    </xf>
    <xf numFmtId="11" fontId="8" fillId="3" borderId="2" xfId="2" applyNumberFormat="1" applyFont="1" applyFill="1" applyBorder="1" applyAlignment="1">
      <alignment horizontal="left" vertical="center" wrapText="1"/>
    </xf>
    <xf numFmtId="49" fontId="16" fillId="4" borderId="0" xfId="1" applyNumberFormat="1" applyFont="1" applyFill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horizontal="center"/>
    </xf>
    <xf numFmtId="49" fontId="7" fillId="3" borderId="3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right" shrinkToFit="1"/>
    </xf>
    <xf numFmtId="4" fontId="11" fillId="0" borderId="4" xfId="0" applyNumberFormat="1" applyFont="1" applyBorder="1" applyAlignment="1"/>
    <xf numFmtId="49" fontId="8" fillId="3" borderId="2" xfId="0" applyNumberFormat="1" applyFont="1" applyFill="1" applyBorder="1" applyAlignment="1">
      <alignment horizontal="center"/>
    </xf>
    <xf numFmtId="49" fontId="8" fillId="3" borderId="3" xfId="0" applyNumberFormat="1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right" shrinkToFit="1"/>
    </xf>
    <xf numFmtId="49" fontId="17" fillId="4" borderId="7" xfId="1" applyNumberFormat="1" applyFont="1" applyFill="1" applyBorder="1" applyAlignment="1">
      <alignment horizontal="center"/>
    </xf>
    <xf numFmtId="4" fontId="17" fillId="4" borderId="7" xfId="1" applyNumberFormat="1" applyFont="1" applyFill="1" applyBorder="1" applyAlignment="1">
      <alignment horizontal="right"/>
    </xf>
    <xf numFmtId="49" fontId="18" fillId="4" borderId="7" xfId="1" applyNumberFormat="1" applyFont="1" applyFill="1" applyBorder="1" applyAlignment="1">
      <alignment horizontal="center"/>
    </xf>
    <xf numFmtId="49" fontId="8" fillId="3" borderId="2" xfId="2" applyNumberFormat="1" applyFont="1" applyFill="1" applyBorder="1" applyAlignment="1">
      <alignment horizontal="center"/>
    </xf>
    <xf numFmtId="4" fontId="14" fillId="0" borderId="4" xfId="0" applyNumberFormat="1" applyFont="1" applyBorder="1" applyAlignment="1"/>
    <xf numFmtId="49" fontId="7" fillId="3" borderId="2" xfId="2" applyNumberFormat="1" applyFont="1" applyFill="1" applyBorder="1" applyAlignment="1">
      <alignment horizontal="center"/>
    </xf>
    <xf numFmtId="49" fontId="11" fillId="4" borderId="7" xfId="1" applyNumberFormat="1" applyFont="1" applyFill="1" applyBorder="1" applyAlignment="1">
      <alignment horizontal="center"/>
    </xf>
    <xf numFmtId="4" fontId="11" fillId="4" borderId="7" xfId="1" applyNumberFormat="1" applyFont="1" applyFill="1" applyBorder="1" applyAlignment="1">
      <alignment horizontal="right"/>
    </xf>
    <xf numFmtId="49" fontId="14" fillId="4" borderId="7" xfId="1" applyNumberFormat="1" applyFont="1" applyFill="1" applyBorder="1" applyAlignment="1">
      <alignment horizontal="center"/>
    </xf>
    <xf numFmtId="4" fontId="14" fillId="4" borderId="7" xfId="1" applyNumberFormat="1" applyFont="1" applyFill="1" applyBorder="1" applyAlignment="1">
      <alignment horizontal="right"/>
    </xf>
    <xf numFmtId="49" fontId="11" fillId="3" borderId="2" xfId="0" applyNumberFormat="1" applyFont="1" applyFill="1" applyBorder="1" applyAlignment="1">
      <alignment horizontal="left" vertical="center" wrapText="1"/>
    </xf>
    <xf numFmtId="49" fontId="11" fillId="3" borderId="2" xfId="0" applyNumberFormat="1" applyFont="1" applyFill="1" applyBorder="1" applyAlignment="1">
      <alignment horizontal="center"/>
    </xf>
    <xf numFmtId="49" fontId="11" fillId="3" borderId="3" xfId="0" applyNumberFormat="1" applyFont="1" applyFill="1" applyBorder="1" applyAlignment="1">
      <alignment horizontal="center"/>
    </xf>
    <xf numFmtId="49" fontId="14" fillId="3" borderId="2" xfId="0" applyNumberFormat="1" applyFont="1" applyFill="1" applyBorder="1" applyAlignment="1">
      <alignment horizontal="left" vertical="center" wrapText="1"/>
    </xf>
    <xf numFmtId="49" fontId="14" fillId="3" borderId="2" xfId="0" applyNumberFormat="1" applyFont="1" applyFill="1" applyBorder="1" applyAlignment="1">
      <alignment horizontal="center"/>
    </xf>
    <xf numFmtId="49" fontId="14" fillId="3" borderId="3" xfId="0" applyNumberFormat="1" applyFont="1" applyFill="1" applyBorder="1" applyAlignment="1">
      <alignment horizontal="center"/>
    </xf>
    <xf numFmtId="4" fontId="14" fillId="3" borderId="4" xfId="0" applyNumberFormat="1" applyFont="1" applyFill="1" applyBorder="1" applyAlignment="1">
      <alignment horizontal="right" shrinkToFit="1"/>
    </xf>
    <xf numFmtId="4" fontId="11" fillId="3" borderId="4" xfId="0" applyNumberFormat="1" applyFont="1" applyFill="1" applyBorder="1" applyAlignment="1">
      <alignment horizontal="right" shrinkToFit="1"/>
    </xf>
    <xf numFmtId="49" fontId="11" fillId="4" borderId="7" xfId="1" applyNumberFormat="1" applyFont="1" applyFill="1" applyBorder="1" applyAlignment="1">
      <alignment horizontal="left" vertical="center" wrapText="1"/>
    </xf>
    <xf numFmtId="49" fontId="14" fillId="4" borderId="7" xfId="1" applyNumberFormat="1" applyFont="1" applyFill="1" applyBorder="1" applyAlignment="1">
      <alignment horizontal="left" vertical="center" wrapText="1"/>
    </xf>
    <xf numFmtId="49" fontId="14" fillId="4" borderId="8" xfId="1" applyNumberFormat="1" applyFont="1" applyFill="1" applyBorder="1" applyAlignment="1">
      <alignment horizontal="center"/>
    </xf>
    <xf numFmtId="49" fontId="17" fillId="4" borderId="7" xfId="1" applyNumberFormat="1" applyFont="1" applyFill="1" applyBorder="1" applyAlignment="1">
      <alignment horizontal="left" vertical="center" wrapText="1"/>
    </xf>
    <xf numFmtId="4" fontId="36" fillId="4" borderId="7" xfId="0" applyNumberFormat="1" applyFont="1" applyFill="1" applyBorder="1" applyAlignment="1">
      <alignment horizontal="left" vertical="center" wrapText="1"/>
    </xf>
    <xf numFmtId="4" fontId="35" fillId="4" borderId="7" xfId="0" applyNumberFormat="1" applyFont="1" applyFill="1" applyBorder="1" applyAlignment="1">
      <alignment horizontal="left" vertical="center" wrapText="1"/>
    </xf>
    <xf numFmtId="49" fontId="36" fillId="4" borderId="7" xfId="43" applyNumberFormat="1" applyFont="1" applyFill="1" applyBorder="1" applyAlignment="1">
      <alignment horizontal="left" vertical="center" wrapText="1"/>
    </xf>
    <xf numFmtId="4" fontId="11" fillId="0" borderId="18" xfId="0" applyNumberFormat="1" applyFont="1" applyBorder="1" applyAlignment="1"/>
    <xf numFmtId="4" fontId="8" fillId="3" borderId="18" xfId="0" applyNumberFormat="1" applyFont="1" applyFill="1" applyBorder="1" applyAlignment="1">
      <alignment horizontal="right" shrinkToFit="1"/>
    </xf>
    <xf numFmtId="4" fontId="17" fillId="4" borderId="8" xfId="1" applyNumberFormat="1" applyFont="1" applyFill="1" applyBorder="1" applyAlignment="1">
      <alignment horizontal="right"/>
    </xf>
    <xf numFmtId="4" fontId="14" fillId="4" borderId="8" xfId="1" applyNumberFormat="1" applyFont="1" applyFill="1" applyBorder="1" applyAlignment="1">
      <alignment horizontal="right"/>
    </xf>
    <xf numFmtId="4" fontId="7" fillId="3" borderId="18" xfId="0" applyNumberFormat="1" applyFont="1" applyFill="1" applyBorder="1" applyAlignment="1">
      <alignment horizontal="right" shrinkToFit="1"/>
    </xf>
    <xf numFmtId="4" fontId="14" fillId="3" borderId="18" xfId="0" applyNumberFormat="1" applyFont="1" applyFill="1" applyBorder="1" applyAlignment="1">
      <alignment horizontal="right" shrinkToFit="1"/>
    </xf>
    <xf numFmtId="4" fontId="11" fillId="3" borderId="18" xfId="0" applyNumberFormat="1" applyFont="1" applyFill="1" applyBorder="1" applyAlignment="1">
      <alignment horizontal="right" shrinkToFit="1"/>
    </xf>
    <xf numFmtId="4" fontId="14" fillId="0" borderId="18" xfId="0" applyNumberFormat="1" applyFont="1" applyBorder="1" applyAlignment="1"/>
    <xf numFmtId="4" fontId="13" fillId="3" borderId="18" xfId="0" applyNumberFormat="1" applyFont="1" applyFill="1" applyBorder="1" applyAlignment="1">
      <alignment horizontal="right" shrinkToFit="1"/>
    </xf>
    <xf numFmtId="4" fontId="11" fillId="4" borderId="8" xfId="1" applyNumberFormat="1" applyFont="1" applyFill="1" applyBorder="1" applyAlignment="1">
      <alignment horizontal="right"/>
    </xf>
    <xf numFmtId="4" fontId="17" fillId="4" borderId="4" xfId="1" applyNumberFormat="1" applyFont="1" applyFill="1" applyBorder="1" applyAlignment="1">
      <alignment horizontal="right"/>
    </xf>
    <xf numFmtId="4" fontId="14" fillId="4" borderId="4" xfId="1" applyNumberFormat="1" applyFont="1" applyFill="1" applyBorder="1" applyAlignment="1">
      <alignment horizontal="right"/>
    </xf>
    <xf numFmtId="49" fontId="11" fillId="0" borderId="7" xfId="1" applyNumberFormat="1" applyFont="1" applyFill="1" applyBorder="1" applyAlignment="1">
      <alignment horizontal="left" vertical="center" wrapText="1"/>
    </xf>
    <xf numFmtId="49" fontId="14" fillId="0" borderId="7" xfId="1" applyNumberFormat="1" applyFont="1" applyFill="1" applyBorder="1" applyAlignment="1">
      <alignment horizontal="left" vertical="center" wrapText="1"/>
    </xf>
    <xf numFmtId="0" fontId="5" fillId="3" borderId="0" xfId="2" applyFont="1" applyFill="1" applyAlignment="1">
      <alignment horizontal="center" vertical="center" wrapText="1"/>
    </xf>
  </cellXfs>
  <cellStyles count="59">
    <cellStyle name="20% - Акцент1" xfId="20" builtinId="30" customBuiltin="1"/>
    <cellStyle name="20% - Акцент1 2" xfId="47"/>
    <cellStyle name="20% - Акцент2" xfId="24" builtinId="34" customBuiltin="1"/>
    <cellStyle name="20% - Акцент2 2" xfId="49"/>
    <cellStyle name="20% - Акцент3" xfId="28" builtinId="38" customBuiltin="1"/>
    <cellStyle name="20% - Акцент3 2" xfId="51"/>
    <cellStyle name="20% - Акцент4" xfId="32" builtinId="42" customBuiltin="1"/>
    <cellStyle name="20% - Акцент4 2" xfId="53"/>
    <cellStyle name="20% - Акцент5" xfId="36" builtinId="46" customBuiltin="1"/>
    <cellStyle name="20% - Акцент5 2" xfId="55"/>
    <cellStyle name="20% - Акцент6" xfId="40" builtinId="50" customBuiltin="1"/>
    <cellStyle name="20% - Акцент6 2" xfId="57"/>
    <cellStyle name="40% - Акцент1" xfId="21" builtinId="31" customBuiltin="1"/>
    <cellStyle name="40% - Акцент1 2" xfId="48"/>
    <cellStyle name="40% - Акцент2" xfId="25" builtinId="35" customBuiltin="1"/>
    <cellStyle name="40% - Акцент2 2" xfId="50"/>
    <cellStyle name="40% - Акцент3" xfId="29" builtinId="39" customBuiltin="1"/>
    <cellStyle name="40% - Акцент3 2" xfId="52"/>
    <cellStyle name="40% - Акцент4" xfId="33" builtinId="43" customBuiltin="1"/>
    <cellStyle name="40% - Акцент4 2" xfId="54"/>
    <cellStyle name="40% - Акцент5" xfId="37" builtinId="47" customBuiltin="1"/>
    <cellStyle name="40% - Акцент5 2" xfId="56"/>
    <cellStyle name="40% - Акцент6" xfId="41" builtinId="51" customBuiltin="1"/>
    <cellStyle name="40% - Акцент6 2" xfId="58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1"/>
    <cellStyle name="Обычный 3" xfId="43"/>
    <cellStyle name="Обычный 4" xfId="45"/>
    <cellStyle name="Обычный_Лист1" xfId="2"/>
    <cellStyle name="Плохой" xfId="9" builtinId="27" customBuiltin="1"/>
    <cellStyle name="Пояснение" xfId="17" builtinId="53" customBuiltin="1"/>
    <cellStyle name="Примечание 2" xfId="44"/>
    <cellStyle name="Примечание 3" xfId="46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0"/>
  <sheetViews>
    <sheetView tabSelected="1" zoomScale="120" zoomScaleNormal="120" workbookViewId="0">
      <selection activeCell="A11" sqref="A11:H11"/>
    </sheetView>
  </sheetViews>
  <sheetFormatPr defaultRowHeight="12.75"/>
  <cols>
    <col min="1" max="1" width="44.7109375" customWidth="1"/>
    <col min="2" max="2" width="5.28515625" customWidth="1"/>
    <col min="3" max="3" width="8.42578125" customWidth="1"/>
    <col min="4" max="4" width="8.140625" customWidth="1"/>
    <col min="5" max="5" width="8.42578125" customWidth="1"/>
    <col min="6" max="6" width="13.85546875" customWidth="1"/>
    <col min="7" max="7" width="12.7109375" customWidth="1"/>
    <col min="8" max="8" width="14.28515625" customWidth="1"/>
  </cols>
  <sheetData>
    <row r="1" spans="1:8">
      <c r="H1" s="7" t="s">
        <v>292</v>
      </c>
    </row>
    <row r="2" spans="1:8">
      <c r="H2" s="7" t="s">
        <v>174</v>
      </c>
    </row>
    <row r="3" spans="1:8">
      <c r="H3" s="7" t="s">
        <v>175</v>
      </c>
    </row>
    <row r="4" spans="1:8">
      <c r="H4" s="7" t="s">
        <v>176</v>
      </c>
    </row>
    <row r="5" spans="1:8">
      <c r="H5" s="7" t="s">
        <v>177</v>
      </c>
    </row>
    <row r="6" spans="1:8">
      <c r="H6" s="7" t="s">
        <v>178</v>
      </c>
    </row>
    <row r="7" spans="1:8">
      <c r="H7" s="7" t="s">
        <v>179</v>
      </c>
    </row>
    <row r="8" spans="1:8" ht="22.5" customHeight="1">
      <c r="H8" s="8" t="s">
        <v>293</v>
      </c>
    </row>
    <row r="9" spans="1:8">
      <c r="H9" s="14"/>
    </row>
    <row r="10" spans="1:8" ht="15.75" customHeight="1">
      <c r="H10" s="9" t="s">
        <v>289</v>
      </c>
    </row>
    <row r="11" spans="1:8" ht="39" customHeight="1">
      <c r="A11" s="68" t="s">
        <v>126</v>
      </c>
      <c r="B11" s="68"/>
      <c r="C11" s="68"/>
      <c r="D11" s="68"/>
      <c r="E11" s="68"/>
      <c r="F11" s="68"/>
      <c r="G11" s="68"/>
      <c r="H11" s="68"/>
    </row>
    <row r="12" spans="1:8">
      <c r="A12" s="10"/>
      <c r="B12" s="10"/>
      <c r="C12" s="10"/>
      <c r="D12" s="10"/>
      <c r="E12" s="10"/>
      <c r="H12" s="11" t="s">
        <v>0</v>
      </c>
    </row>
    <row r="13" spans="1:8" ht="88.5" customHeight="1">
      <c r="A13" s="15" t="s">
        <v>1</v>
      </c>
      <c r="B13" s="15" t="s">
        <v>2</v>
      </c>
      <c r="C13" s="15" t="s">
        <v>3</v>
      </c>
      <c r="D13" s="15" t="s">
        <v>4</v>
      </c>
      <c r="E13" s="16" t="s">
        <v>5</v>
      </c>
      <c r="F13" s="17" t="s">
        <v>291</v>
      </c>
      <c r="G13" s="12" t="s">
        <v>290</v>
      </c>
      <c r="H13" s="13" t="s">
        <v>283</v>
      </c>
    </row>
    <row r="14" spans="1:8">
      <c r="A14" s="3">
        <v>1</v>
      </c>
      <c r="B14" s="3">
        <v>2</v>
      </c>
      <c r="C14" s="3">
        <v>3</v>
      </c>
      <c r="D14" s="3">
        <v>4</v>
      </c>
      <c r="E14" s="5">
        <v>5</v>
      </c>
      <c r="F14" s="6">
        <v>6</v>
      </c>
      <c r="G14" s="6">
        <v>7</v>
      </c>
      <c r="H14" s="6">
        <v>8</v>
      </c>
    </row>
    <row r="15" spans="1:8" ht="36">
      <c r="A15" s="1" t="s">
        <v>6</v>
      </c>
      <c r="B15" s="22" t="s">
        <v>7</v>
      </c>
      <c r="C15" s="22"/>
      <c r="D15" s="22"/>
      <c r="E15" s="23"/>
      <c r="F15" s="24">
        <f>F16+F79+F85+F117+F203+F237+F272+F281+F287+F293</f>
        <v>678256498.59000003</v>
      </c>
      <c r="G15" s="24">
        <f>G16+G79+G85+G117+G203+G237+G272+G281+G287+G293</f>
        <v>-275844128.76000005</v>
      </c>
      <c r="H15" s="24">
        <f>H16+H79+H85+H117+H203+H237+H272+H281+H287+H293</f>
        <v>402412369.83000004</v>
      </c>
    </row>
    <row r="16" spans="1:8">
      <c r="A16" s="1" t="s">
        <v>180</v>
      </c>
      <c r="B16" s="22" t="s">
        <v>7</v>
      </c>
      <c r="C16" s="22" t="s">
        <v>8</v>
      </c>
      <c r="D16" s="22"/>
      <c r="E16" s="23"/>
      <c r="F16" s="25">
        <f>F17+F29+F44+F49+F54</f>
        <v>44114732.090000004</v>
      </c>
      <c r="G16" s="25">
        <f>G17+G29+G44+G49+G54</f>
        <v>-1117021</v>
      </c>
      <c r="H16" s="25">
        <f>H17+H29+H44+H49+H54</f>
        <v>42997711.090000004</v>
      </c>
    </row>
    <row r="17" spans="1:8" ht="48">
      <c r="A17" s="1" t="s">
        <v>181</v>
      </c>
      <c r="B17" s="22" t="s">
        <v>7</v>
      </c>
      <c r="C17" s="22" t="s">
        <v>9</v>
      </c>
      <c r="D17" s="22"/>
      <c r="E17" s="23"/>
      <c r="F17" s="25">
        <f>F18</f>
        <v>2570210</v>
      </c>
      <c r="G17" s="25">
        <f>G18</f>
        <v>0</v>
      </c>
      <c r="H17" s="25">
        <f>H18</f>
        <v>2570210</v>
      </c>
    </row>
    <row r="18" spans="1:8" ht="36">
      <c r="A18" s="1" t="s">
        <v>182</v>
      </c>
      <c r="B18" s="22" t="s">
        <v>7</v>
      </c>
      <c r="C18" s="22" t="s">
        <v>9</v>
      </c>
      <c r="D18" s="22" t="s">
        <v>10</v>
      </c>
      <c r="E18" s="23"/>
      <c r="F18" s="25">
        <f>F19+F22</f>
        <v>2570210</v>
      </c>
      <c r="G18" s="54">
        <f>G19+G22</f>
        <v>0</v>
      </c>
      <c r="H18" s="25">
        <f>H19+H22</f>
        <v>2570210</v>
      </c>
    </row>
    <row r="19" spans="1:8">
      <c r="A19" s="1" t="s">
        <v>183</v>
      </c>
      <c r="B19" s="22" t="s">
        <v>7</v>
      </c>
      <c r="C19" s="22" t="s">
        <v>9</v>
      </c>
      <c r="D19" s="22" t="s">
        <v>11</v>
      </c>
      <c r="E19" s="23"/>
      <c r="F19" s="25">
        <f t="shared" ref="F19:H20" si="0">F20</f>
        <v>310000</v>
      </c>
      <c r="G19" s="54">
        <f t="shared" si="0"/>
        <v>0</v>
      </c>
      <c r="H19" s="25">
        <f t="shared" si="0"/>
        <v>310000</v>
      </c>
    </row>
    <row r="20" spans="1:8" ht="64.5" customHeight="1">
      <c r="A20" s="1" t="s">
        <v>131</v>
      </c>
      <c r="B20" s="22" t="s">
        <v>7</v>
      </c>
      <c r="C20" s="22" t="s">
        <v>9</v>
      </c>
      <c r="D20" s="22" t="s">
        <v>11</v>
      </c>
      <c r="E20" s="23" t="s">
        <v>12</v>
      </c>
      <c r="F20" s="25">
        <f t="shared" si="0"/>
        <v>310000</v>
      </c>
      <c r="G20" s="54">
        <f t="shared" si="0"/>
        <v>0</v>
      </c>
      <c r="H20" s="25">
        <f t="shared" si="0"/>
        <v>310000</v>
      </c>
    </row>
    <row r="21" spans="1:8" ht="24">
      <c r="A21" s="2" t="s">
        <v>132</v>
      </c>
      <c r="B21" s="26" t="s">
        <v>7</v>
      </c>
      <c r="C21" s="26" t="s">
        <v>9</v>
      </c>
      <c r="D21" s="26" t="s">
        <v>11</v>
      </c>
      <c r="E21" s="27" t="s">
        <v>13</v>
      </c>
      <c r="F21" s="28">
        <v>310000</v>
      </c>
      <c r="G21" s="55"/>
      <c r="H21" s="28">
        <f>F21+G21</f>
        <v>310000</v>
      </c>
    </row>
    <row r="22" spans="1:8" ht="24">
      <c r="A22" s="1" t="s">
        <v>184</v>
      </c>
      <c r="B22" s="22" t="s">
        <v>7</v>
      </c>
      <c r="C22" s="22" t="s">
        <v>9</v>
      </c>
      <c r="D22" s="22" t="s">
        <v>14</v>
      </c>
      <c r="E22" s="23"/>
      <c r="F22" s="25">
        <f>F23+F25+F27</f>
        <v>2260210</v>
      </c>
      <c r="G22" s="54">
        <f>G23+G25+G27</f>
        <v>0</v>
      </c>
      <c r="H22" s="25">
        <f>H23+H25+H27</f>
        <v>2260210</v>
      </c>
    </row>
    <row r="23" spans="1:8" ht="64.5" customHeight="1">
      <c r="A23" s="1" t="s">
        <v>131</v>
      </c>
      <c r="B23" s="22" t="s">
        <v>7</v>
      </c>
      <c r="C23" s="22" t="s">
        <v>9</v>
      </c>
      <c r="D23" s="22" t="s">
        <v>14</v>
      </c>
      <c r="E23" s="23" t="s">
        <v>12</v>
      </c>
      <c r="F23" s="25">
        <f>F24</f>
        <v>1808000</v>
      </c>
      <c r="G23" s="54">
        <f>G24</f>
        <v>-6353</v>
      </c>
      <c r="H23" s="25">
        <f>H24</f>
        <v>1801647</v>
      </c>
    </row>
    <row r="24" spans="1:8" ht="24">
      <c r="A24" s="2" t="s">
        <v>132</v>
      </c>
      <c r="B24" s="26" t="s">
        <v>7</v>
      </c>
      <c r="C24" s="26" t="s">
        <v>9</v>
      </c>
      <c r="D24" s="26" t="s">
        <v>14</v>
      </c>
      <c r="E24" s="27" t="s">
        <v>13</v>
      </c>
      <c r="F24" s="28">
        <v>1808000</v>
      </c>
      <c r="G24" s="59">
        <v>-6353</v>
      </c>
      <c r="H24" s="28">
        <f>F24+G24</f>
        <v>1801647</v>
      </c>
    </row>
    <row r="25" spans="1:8" ht="28.5" customHeight="1">
      <c r="A25" s="1" t="s">
        <v>133</v>
      </c>
      <c r="B25" s="22" t="s">
        <v>7</v>
      </c>
      <c r="C25" s="22" t="s">
        <v>9</v>
      </c>
      <c r="D25" s="22" t="s">
        <v>14</v>
      </c>
      <c r="E25" s="23" t="s">
        <v>15</v>
      </c>
      <c r="F25" s="25">
        <f>F26</f>
        <v>422147</v>
      </c>
      <c r="G25" s="54">
        <f>G26</f>
        <v>6353</v>
      </c>
      <c r="H25" s="25">
        <f>H26</f>
        <v>428500</v>
      </c>
    </row>
    <row r="26" spans="1:8" ht="24">
      <c r="A26" s="2" t="s">
        <v>134</v>
      </c>
      <c r="B26" s="26" t="s">
        <v>7</v>
      </c>
      <c r="C26" s="26" t="s">
        <v>9</v>
      </c>
      <c r="D26" s="26" t="s">
        <v>14</v>
      </c>
      <c r="E26" s="27" t="s">
        <v>16</v>
      </c>
      <c r="F26" s="28">
        <v>422147</v>
      </c>
      <c r="G26" s="59">
        <v>6353</v>
      </c>
      <c r="H26" s="28">
        <f>F26+G26</f>
        <v>428500</v>
      </c>
    </row>
    <row r="27" spans="1:8">
      <c r="A27" s="1" t="s">
        <v>135</v>
      </c>
      <c r="B27" s="22" t="s">
        <v>7</v>
      </c>
      <c r="C27" s="22" t="s">
        <v>9</v>
      </c>
      <c r="D27" s="22" t="s">
        <v>14</v>
      </c>
      <c r="E27" s="23" t="s">
        <v>17</v>
      </c>
      <c r="F27" s="25">
        <f>F28</f>
        <v>30063</v>
      </c>
      <c r="G27" s="54">
        <f>G28</f>
        <v>0</v>
      </c>
      <c r="H27" s="25">
        <f>H28</f>
        <v>30063</v>
      </c>
    </row>
    <row r="28" spans="1:8">
      <c r="A28" s="2" t="s">
        <v>185</v>
      </c>
      <c r="B28" s="26" t="s">
        <v>7</v>
      </c>
      <c r="C28" s="26" t="s">
        <v>9</v>
      </c>
      <c r="D28" s="26" t="s">
        <v>14</v>
      </c>
      <c r="E28" s="27" t="s">
        <v>18</v>
      </c>
      <c r="F28" s="28">
        <v>30063</v>
      </c>
      <c r="G28" s="55"/>
      <c r="H28" s="28">
        <f>F28+G28</f>
        <v>30063</v>
      </c>
    </row>
    <row r="29" spans="1:8" ht="58.5" customHeight="1">
      <c r="A29" s="1" t="s">
        <v>186</v>
      </c>
      <c r="B29" s="22" t="s">
        <v>7</v>
      </c>
      <c r="C29" s="22" t="s">
        <v>19</v>
      </c>
      <c r="D29" s="22"/>
      <c r="E29" s="23"/>
      <c r="F29" s="25">
        <f>F30</f>
        <v>19395000</v>
      </c>
      <c r="G29" s="54">
        <f>G30</f>
        <v>0</v>
      </c>
      <c r="H29" s="25">
        <f>H30</f>
        <v>19395000</v>
      </c>
    </row>
    <row r="30" spans="1:8" ht="36">
      <c r="A30" s="1" t="s">
        <v>187</v>
      </c>
      <c r="B30" s="22" t="s">
        <v>7</v>
      </c>
      <c r="C30" s="22" t="s">
        <v>19</v>
      </c>
      <c r="D30" s="22" t="s">
        <v>20</v>
      </c>
      <c r="E30" s="23"/>
      <c r="F30" s="25">
        <f>F31+F38+F41</f>
        <v>19395000</v>
      </c>
      <c r="G30" s="54">
        <f>G31+G38+G41</f>
        <v>0</v>
      </c>
      <c r="H30" s="25">
        <f>H31+H38+H41</f>
        <v>19395000</v>
      </c>
    </row>
    <row r="31" spans="1:8">
      <c r="A31" s="1" t="s">
        <v>183</v>
      </c>
      <c r="B31" s="22" t="s">
        <v>7</v>
      </c>
      <c r="C31" s="22" t="s">
        <v>19</v>
      </c>
      <c r="D31" s="22" t="s">
        <v>21</v>
      </c>
      <c r="E31" s="23"/>
      <c r="F31" s="25">
        <f>F32+F34+F36</f>
        <v>18413203.399999999</v>
      </c>
      <c r="G31" s="54">
        <f>G32+G34+G36</f>
        <v>-32096</v>
      </c>
      <c r="H31" s="25">
        <f>H32+H34+H36</f>
        <v>18381107.399999999</v>
      </c>
    </row>
    <row r="32" spans="1:8" ht="60">
      <c r="A32" s="1" t="s">
        <v>131</v>
      </c>
      <c r="B32" s="22" t="s">
        <v>7</v>
      </c>
      <c r="C32" s="22" t="s">
        <v>19</v>
      </c>
      <c r="D32" s="22" t="s">
        <v>21</v>
      </c>
      <c r="E32" s="23" t="s">
        <v>12</v>
      </c>
      <c r="F32" s="25">
        <f>F33</f>
        <v>14842143.4</v>
      </c>
      <c r="G32" s="54">
        <f>G33</f>
        <v>-32096</v>
      </c>
      <c r="H32" s="25">
        <f>H33</f>
        <v>14810047.4</v>
      </c>
    </row>
    <row r="33" spans="1:8" ht="24">
      <c r="A33" s="2" t="s">
        <v>132</v>
      </c>
      <c r="B33" s="26" t="s">
        <v>7</v>
      </c>
      <c r="C33" s="26" t="s">
        <v>19</v>
      </c>
      <c r="D33" s="26" t="s">
        <v>21</v>
      </c>
      <c r="E33" s="27" t="s">
        <v>13</v>
      </c>
      <c r="F33" s="28">
        <v>14842143.4</v>
      </c>
      <c r="G33" s="55">
        <v>-32096</v>
      </c>
      <c r="H33" s="28">
        <f>F33+G33</f>
        <v>14810047.4</v>
      </c>
    </row>
    <row r="34" spans="1:8" ht="24">
      <c r="A34" s="1" t="s">
        <v>133</v>
      </c>
      <c r="B34" s="22" t="s">
        <v>7</v>
      </c>
      <c r="C34" s="22" t="s">
        <v>19</v>
      </c>
      <c r="D34" s="22" t="s">
        <v>21</v>
      </c>
      <c r="E34" s="23" t="s">
        <v>15</v>
      </c>
      <c r="F34" s="25">
        <f>F35</f>
        <v>3483060</v>
      </c>
      <c r="G34" s="54">
        <f>G35</f>
        <v>0</v>
      </c>
      <c r="H34" s="25">
        <f>H35</f>
        <v>3483060</v>
      </c>
    </row>
    <row r="35" spans="1:8" ht="24">
      <c r="A35" s="2" t="s">
        <v>134</v>
      </c>
      <c r="B35" s="26" t="s">
        <v>7</v>
      </c>
      <c r="C35" s="26" t="s">
        <v>19</v>
      </c>
      <c r="D35" s="26" t="s">
        <v>21</v>
      </c>
      <c r="E35" s="27" t="s">
        <v>16</v>
      </c>
      <c r="F35" s="28">
        <v>3483060</v>
      </c>
      <c r="G35" s="55"/>
      <c r="H35" s="28">
        <f>F35+G35</f>
        <v>3483060</v>
      </c>
    </row>
    <row r="36" spans="1:8">
      <c r="A36" s="1" t="s">
        <v>135</v>
      </c>
      <c r="B36" s="22" t="s">
        <v>7</v>
      </c>
      <c r="C36" s="22" t="s">
        <v>19</v>
      </c>
      <c r="D36" s="22" t="s">
        <v>21</v>
      </c>
      <c r="E36" s="23" t="s">
        <v>17</v>
      </c>
      <c r="F36" s="25">
        <f>F37</f>
        <v>88000</v>
      </c>
      <c r="G36" s="54">
        <f>G37</f>
        <v>0</v>
      </c>
      <c r="H36" s="25">
        <f>H37</f>
        <v>88000</v>
      </c>
    </row>
    <row r="37" spans="1:8">
      <c r="A37" s="2" t="s">
        <v>185</v>
      </c>
      <c r="B37" s="26" t="s">
        <v>7</v>
      </c>
      <c r="C37" s="26" t="s">
        <v>19</v>
      </c>
      <c r="D37" s="26" t="s">
        <v>21</v>
      </c>
      <c r="E37" s="27" t="s">
        <v>18</v>
      </c>
      <c r="F37" s="28">
        <v>88000</v>
      </c>
      <c r="G37" s="55"/>
      <c r="H37" s="28">
        <f>F37+G37</f>
        <v>88000</v>
      </c>
    </row>
    <row r="38" spans="1:8">
      <c r="A38" s="1" t="s">
        <v>188</v>
      </c>
      <c r="B38" s="22" t="s">
        <v>7</v>
      </c>
      <c r="C38" s="22" t="s">
        <v>19</v>
      </c>
      <c r="D38" s="22" t="s">
        <v>22</v>
      </c>
      <c r="E38" s="23"/>
      <c r="F38" s="25">
        <f t="shared" ref="F38:H39" si="1">F39</f>
        <v>192784.6</v>
      </c>
      <c r="G38" s="54">
        <f t="shared" si="1"/>
        <v>32096</v>
      </c>
      <c r="H38" s="25">
        <f t="shared" si="1"/>
        <v>224880.6</v>
      </c>
    </row>
    <row r="39" spans="1:8" ht="24">
      <c r="A39" s="1" t="s">
        <v>133</v>
      </c>
      <c r="B39" s="22" t="s">
        <v>7</v>
      </c>
      <c r="C39" s="22" t="s">
        <v>19</v>
      </c>
      <c r="D39" s="22" t="s">
        <v>22</v>
      </c>
      <c r="E39" s="23" t="s">
        <v>15</v>
      </c>
      <c r="F39" s="25">
        <f t="shared" si="1"/>
        <v>192784.6</v>
      </c>
      <c r="G39" s="54">
        <f t="shared" si="1"/>
        <v>32096</v>
      </c>
      <c r="H39" s="25">
        <f t="shared" si="1"/>
        <v>224880.6</v>
      </c>
    </row>
    <row r="40" spans="1:8" ht="27.75" customHeight="1">
      <c r="A40" s="2" t="s">
        <v>134</v>
      </c>
      <c r="B40" s="26" t="s">
        <v>7</v>
      </c>
      <c r="C40" s="26" t="s">
        <v>19</v>
      </c>
      <c r="D40" s="26" t="s">
        <v>22</v>
      </c>
      <c r="E40" s="27" t="s">
        <v>16</v>
      </c>
      <c r="F40" s="28">
        <v>192784.6</v>
      </c>
      <c r="G40" s="55">
        <v>32096</v>
      </c>
      <c r="H40" s="28">
        <f>F40+G40</f>
        <v>224880.6</v>
      </c>
    </row>
    <row r="41" spans="1:8" ht="36">
      <c r="A41" s="1" t="s">
        <v>274</v>
      </c>
      <c r="B41" s="22" t="s">
        <v>7</v>
      </c>
      <c r="C41" s="22" t="s">
        <v>19</v>
      </c>
      <c r="D41" s="22" t="s">
        <v>23</v>
      </c>
      <c r="E41" s="23"/>
      <c r="F41" s="25">
        <f t="shared" ref="F41:H42" si="2">F42</f>
        <v>789012</v>
      </c>
      <c r="G41" s="54">
        <f t="shared" si="2"/>
        <v>0</v>
      </c>
      <c r="H41" s="25">
        <f t="shared" si="2"/>
        <v>789012</v>
      </c>
    </row>
    <row r="42" spans="1:8" ht="60">
      <c r="A42" s="1" t="s">
        <v>131</v>
      </c>
      <c r="B42" s="22" t="s">
        <v>7</v>
      </c>
      <c r="C42" s="22" t="s">
        <v>19</v>
      </c>
      <c r="D42" s="22" t="s">
        <v>23</v>
      </c>
      <c r="E42" s="23" t="s">
        <v>12</v>
      </c>
      <c r="F42" s="25">
        <f t="shared" si="2"/>
        <v>789012</v>
      </c>
      <c r="G42" s="54">
        <f t="shared" si="2"/>
        <v>0</v>
      </c>
      <c r="H42" s="25">
        <f t="shared" si="2"/>
        <v>789012</v>
      </c>
    </row>
    <row r="43" spans="1:8" ht="24">
      <c r="A43" s="2" t="s">
        <v>132</v>
      </c>
      <c r="B43" s="26" t="s">
        <v>7</v>
      </c>
      <c r="C43" s="26" t="s">
        <v>19</v>
      </c>
      <c r="D43" s="26" t="s">
        <v>23</v>
      </c>
      <c r="E43" s="27" t="s">
        <v>13</v>
      </c>
      <c r="F43" s="28">
        <v>789012</v>
      </c>
      <c r="G43" s="55"/>
      <c r="H43" s="28">
        <f>F43+G43</f>
        <v>789012</v>
      </c>
    </row>
    <row r="44" spans="1:8">
      <c r="A44" s="1" t="s">
        <v>275</v>
      </c>
      <c r="B44" s="22" t="s">
        <v>7</v>
      </c>
      <c r="C44" s="22" t="s">
        <v>24</v>
      </c>
      <c r="D44" s="22"/>
      <c r="E44" s="23"/>
      <c r="F44" s="25">
        <f t="shared" ref="F44:H47" si="3">F45</f>
        <v>887090.5</v>
      </c>
      <c r="G44" s="54">
        <f t="shared" si="3"/>
        <v>0</v>
      </c>
      <c r="H44" s="25">
        <f t="shared" si="3"/>
        <v>887090.5</v>
      </c>
    </row>
    <row r="45" spans="1:8">
      <c r="A45" s="1" t="s">
        <v>276</v>
      </c>
      <c r="B45" s="22" t="s">
        <v>7</v>
      </c>
      <c r="C45" s="22" t="s">
        <v>24</v>
      </c>
      <c r="D45" s="22" t="s">
        <v>25</v>
      </c>
      <c r="E45" s="23"/>
      <c r="F45" s="25">
        <f t="shared" si="3"/>
        <v>887090.5</v>
      </c>
      <c r="G45" s="54">
        <f t="shared" si="3"/>
        <v>0</v>
      </c>
      <c r="H45" s="25">
        <f t="shared" si="3"/>
        <v>887090.5</v>
      </c>
    </row>
    <row r="46" spans="1:8" ht="24">
      <c r="A46" s="1" t="s">
        <v>277</v>
      </c>
      <c r="B46" s="22" t="s">
        <v>7</v>
      </c>
      <c r="C46" s="22" t="s">
        <v>24</v>
      </c>
      <c r="D46" s="22" t="s">
        <v>26</v>
      </c>
      <c r="E46" s="23"/>
      <c r="F46" s="25">
        <f t="shared" si="3"/>
        <v>887090.5</v>
      </c>
      <c r="G46" s="54">
        <f t="shared" si="3"/>
        <v>0</v>
      </c>
      <c r="H46" s="25">
        <f t="shared" si="3"/>
        <v>887090.5</v>
      </c>
    </row>
    <row r="47" spans="1:8">
      <c r="A47" s="1" t="s">
        <v>135</v>
      </c>
      <c r="B47" s="22" t="s">
        <v>7</v>
      </c>
      <c r="C47" s="22" t="s">
        <v>24</v>
      </c>
      <c r="D47" s="22" t="s">
        <v>26</v>
      </c>
      <c r="E47" s="23" t="s">
        <v>17</v>
      </c>
      <c r="F47" s="25">
        <f t="shared" si="3"/>
        <v>887090.5</v>
      </c>
      <c r="G47" s="54">
        <f t="shared" si="3"/>
        <v>0</v>
      </c>
      <c r="H47" s="25">
        <f t="shared" si="3"/>
        <v>887090.5</v>
      </c>
    </row>
    <row r="48" spans="1:8">
      <c r="A48" s="2" t="s">
        <v>278</v>
      </c>
      <c r="B48" s="26" t="s">
        <v>7</v>
      </c>
      <c r="C48" s="26" t="s">
        <v>24</v>
      </c>
      <c r="D48" s="26" t="s">
        <v>26</v>
      </c>
      <c r="E48" s="27" t="s">
        <v>27</v>
      </c>
      <c r="F48" s="28">
        <v>887090.5</v>
      </c>
      <c r="G48" s="55"/>
      <c r="H48" s="28">
        <f>F48+G48</f>
        <v>887090.5</v>
      </c>
    </row>
    <row r="49" spans="1:8">
      <c r="A49" s="1" t="s">
        <v>153</v>
      </c>
      <c r="B49" s="22" t="s">
        <v>7</v>
      </c>
      <c r="C49" s="22" t="s">
        <v>28</v>
      </c>
      <c r="D49" s="22"/>
      <c r="E49" s="23"/>
      <c r="F49" s="25">
        <f t="shared" ref="F49:H52" si="4">F50</f>
        <v>0</v>
      </c>
      <c r="G49" s="54">
        <f>G50</f>
        <v>0</v>
      </c>
      <c r="H49" s="25">
        <f t="shared" si="4"/>
        <v>0</v>
      </c>
    </row>
    <row r="50" spans="1:8">
      <c r="A50" s="1" t="s">
        <v>153</v>
      </c>
      <c r="B50" s="22" t="s">
        <v>7</v>
      </c>
      <c r="C50" s="22" t="s">
        <v>28</v>
      </c>
      <c r="D50" s="22" t="s">
        <v>29</v>
      </c>
      <c r="E50" s="23"/>
      <c r="F50" s="25">
        <f t="shared" si="4"/>
        <v>0</v>
      </c>
      <c r="G50" s="54">
        <f t="shared" si="4"/>
        <v>0</v>
      </c>
      <c r="H50" s="25">
        <f t="shared" si="4"/>
        <v>0</v>
      </c>
    </row>
    <row r="51" spans="1:8">
      <c r="A51" s="1" t="s">
        <v>155</v>
      </c>
      <c r="B51" s="22" t="s">
        <v>7</v>
      </c>
      <c r="C51" s="22" t="s">
        <v>28</v>
      </c>
      <c r="D51" s="22" t="s">
        <v>30</v>
      </c>
      <c r="E51" s="23"/>
      <c r="F51" s="25">
        <f t="shared" si="4"/>
        <v>0</v>
      </c>
      <c r="G51" s="54">
        <f t="shared" si="4"/>
        <v>0</v>
      </c>
      <c r="H51" s="25">
        <f t="shared" si="4"/>
        <v>0</v>
      </c>
    </row>
    <row r="52" spans="1:8">
      <c r="A52" s="1" t="s">
        <v>135</v>
      </c>
      <c r="B52" s="22" t="s">
        <v>7</v>
      </c>
      <c r="C52" s="22" t="s">
        <v>28</v>
      </c>
      <c r="D52" s="22" t="s">
        <v>30</v>
      </c>
      <c r="E52" s="23" t="s">
        <v>17</v>
      </c>
      <c r="F52" s="25">
        <f t="shared" si="4"/>
        <v>0</v>
      </c>
      <c r="G52" s="54">
        <f t="shared" si="4"/>
        <v>0</v>
      </c>
      <c r="H52" s="25">
        <f t="shared" si="4"/>
        <v>0</v>
      </c>
    </row>
    <row r="53" spans="1:8">
      <c r="A53" s="2" t="s">
        <v>279</v>
      </c>
      <c r="B53" s="26" t="s">
        <v>7</v>
      </c>
      <c r="C53" s="26" t="s">
        <v>28</v>
      </c>
      <c r="D53" s="26" t="s">
        <v>30</v>
      </c>
      <c r="E53" s="27" t="s">
        <v>31</v>
      </c>
      <c r="F53" s="28">
        <v>0</v>
      </c>
      <c r="G53" s="62"/>
      <c r="H53" s="28">
        <f>F53+G53</f>
        <v>0</v>
      </c>
    </row>
    <row r="54" spans="1:8">
      <c r="A54" s="1" t="s">
        <v>280</v>
      </c>
      <c r="B54" s="22" t="s">
        <v>7</v>
      </c>
      <c r="C54" s="22" t="s">
        <v>32</v>
      </c>
      <c r="D54" s="22"/>
      <c r="E54" s="23"/>
      <c r="F54" s="25">
        <f>F55+F59+F68</f>
        <v>21262431.59</v>
      </c>
      <c r="G54" s="54">
        <f>G55+G59+G68</f>
        <v>-1117021</v>
      </c>
      <c r="H54" s="25">
        <f>H55+H59+H68</f>
        <v>20145410.59</v>
      </c>
    </row>
    <row r="55" spans="1:8" ht="48">
      <c r="A55" s="1" t="s">
        <v>281</v>
      </c>
      <c r="B55" s="22" t="s">
        <v>7</v>
      </c>
      <c r="C55" s="22" t="s">
        <v>32</v>
      </c>
      <c r="D55" s="22" t="s">
        <v>33</v>
      </c>
      <c r="E55" s="23"/>
      <c r="F55" s="25">
        <f t="shared" ref="F55:H57" si="5">F56</f>
        <v>396000</v>
      </c>
      <c r="G55" s="54">
        <f t="shared" si="5"/>
        <v>0</v>
      </c>
      <c r="H55" s="25">
        <f t="shared" si="5"/>
        <v>396000</v>
      </c>
    </row>
    <row r="56" spans="1:8" ht="60">
      <c r="A56" s="1" t="s">
        <v>282</v>
      </c>
      <c r="B56" s="22" t="s">
        <v>7</v>
      </c>
      <c r="C56" s="22" t="s">
        <v>32</v>
      </c>
      <c r="D56" s="22" t="s">
        <v>34</v>
      </c>
      <c r="E56" s="23"/>
      <c r="F56" s="25">
        <f t="shared" si="5"/>
        <v>396000</v>
      </c>
      <c r="G56" s="54">
        <f t="shared" si="5"/>
        <v>0</v>
      </c>
      <c r="H56" s="25">
        <f t="shared" si="5"/>
        <v>396000</v>
      </c>
    </row>
    <row r="57" spans="1:8" ht="24">
      <c r="A57" s="1" t="s">
        <v>136</v>
      </c>
      <c r="B57" s="22" t="s">
        <v>7</v>
      </c>
      <c r="C57" s="22" t="s">
        <v>32</v>
      </c>
      <c r="D57" s="22" t="s">
        <v>34</v>
      </c>
      <c r="E57" s="23" t="s">
        <v>35</v>
      </c>
      <c r="F57" s="25">
        <f t="shared" si="5"/>
        <v>396000</v>
      </c>
      <c r="G57" s="54">
        <f t="shared" si="5"/>
        <v>0</v>
      </c>
      <c r="H57" s="25">
        <f t="shared" si="5"/>
        <v>396000</v>
      </c>
    </row>
    <row r="58" spans="1:8" ht="24">
      <c r="A58" s="2" t="s">
        <v>224</v>
      </c>
      <c r="B58" s="26" t="s">
        <v>7</v>
      </c>
      <c r="C58" s="26" t="s">
        <v>32</v>
      </c>
      <c r="D58" s="26" t="s">
        <v>34</v>
      </c>
      <c r="E58" s="27" t="s">
        <v>36</v>
      </c>
      <c r="F58" s="28">
        <v>396000</v>
      </c>
      <c r="G58" s="55"/>
      <c r="H58" s="28">
        <f>F58+G58</f>
        <v>396000</v>
      </c>
    </row>
    <row r="59" spans="1:8" ht="48">
      <c r="A59" s="1" t="s">
        <v>266</v>
      </c>
      <c r="B59" s="22" t="s">
        <v>7</v>
      </c>
      <c r="C59" s="22" t="s">
        <v>32</v>
      </c>
      <c r="D59" s="22" t="s">
        <v>37</v>
      </c>
      <c r="E59" s="23"/>
      <c r="F59" s="25">
        <f>F60+F65</f>
        <v>16552973</v>
      </c>
      <c r="G59" s="54">
        <f t="shared" ref="G59:H59" si="6">G60+G65</f>
        <v>-1135668.3999999999</v>
      </c>
      <c r="H59" s="25">
        <f t="shared" si="6"/>
        <v>15417304.6</v>
      </c>
    </row>
    <row r="60" spans="1:8" ht="48">
      <c r="A60" s="1" t="s">
        <v>264</v>
      </c>
      <c r="B60" s="22" t="s">
        <v>7</v>
      </c>
      <c r="C60" s="22" t="s">
        <v>32</v>
      </c>
      <c r="D60" s="22" t="s">
        <v>38</v>
      </c>
      <c r="E60" s="23"/>
      <c r="F60" s="25">
        <f>F61+F63</f>
        <v>2532473</v>
      </c>
      <c r="G60" s="54">
        <f>G61+G63</f>
        <v>0</v>
      </c>
      <c r="H60" s="25">
        <f>H61+H63</f>
        <v>2532473</v>
      </c>
    </row>
    <row r="61" spans="1:8" ht="24">
      <c r="A61" s="1" t="s">
        <v>133</v>
      </c>
      <c r="B61" s="22" t="s">
        <v>7</v>
      </c>
      <c r="C61" s="22" t="s">
        <v>32</v>
      </c>
      <c r="D61" s="22" t="s">
        <v>38</v>
      </c>
      <c r="E61" s="23" t="s">
        <v>15</v>
      </c>
      <c r="F61" s="25">
        <f>F62</f>
        <v>2150000</v>
      </c>
      <c r="G61" s="54">
        <f>G62</f>
        <v>0</v>
      </c>
      <c r="H61" s="25">
        <f>H62</f>
        <v>2150000</v>
      </c>
    </row>
    <row r="62" spans="1:8" ht="24">
      <c r="A62" s="2" t="s">
        <v>134</v>
      </c>
      <c r="B62" s="26" t="s">
        <v>7</v>
      </c>
      <c r="C62" s="26" t="s">
        <v>32</v>
      </c>
      <c r="D62" s="26" t="s">
        <v>38</v>
      </c>
      <c r="E62" s="27" t="s">
        <v>16</v>
      </c>
      <c r="F62" s="28">
        <v>2150000</v>
      </c>
      <c r="G62" s="55"/>
      <c r="H62" s="28">
        <f>F62+G62</f>
        <v>2150000</v>
      </c>
    </row>
    <row r="63" spans="1:8">
      <c r="A63" s="1" t="s">
        <v>135</v>
      </c>
      <c r="B63" s="22" t="s">
        <v>7</v>
      </c>
      <c r="C63" s="22" t="s">
        <v>32</v>
      </c>
      <c r="D63" s="22" t="s">
        <v>38</v>
      </c>
      <c r="E63" s="23" t="s">
        <v>17</v>
      </c>
      <c r="F63" s="25">
        <f>F64</f>
        <v>382473</v>
      </c>
      <c r="G63" s="54">
        <f>G64</f>
        <v>0</v>
      </c>
      <c r="H63" s="25">
        <f>H64</f>
        <v>382473</v>
      </c>
    </row>
    <row r="64" spans="1:8" ht="36">
      <c r="A64" s="2" t="s">
        <v>137</v>
      </c>
      <c r="B64" s="26" t="s">
        <v>7</v>
      </c>
      <c r="C64" s="26" t="s">
        <v>32</v>
      </c>
      <c r="D64" s="26" t="s">
        <v>38</v>
      </c>
      <c r="E64" s="27" t="s">
        <v>39</v>
      </c>
      <c r="F64" s="28">
        <v>382473</v>
      </c>
      <c r="G64" s="55"/>
      <c r="H64" s="28">
        <f>F64+G64</f>
        <v>382473</v>
      </c>
    </row>
    <row r="65" spans="1:8" ht="15.75" customHeight="1">
      <c r="A65" s="66" t="s">
        <v>208</v>
      </c>
      <c r="B65" s="22" t="s">
        <v>7</v>
      </c>
      <c r="C65" s="22" t="s">
        <v>32</v>
      </c>
      <c r="D65" s="29" t="s">
        <v>209</v>
      </c>
      <c r="E65" s="29"/>
      <c r="F65" s="30">
        <f>F66</f>
        <v>14020500</v>
      </c>
      <c r="G65" s="56">
        <f t="shared" ref="G65:H66" si="7">G66</f>
        <v>-1135668.3999999999</v>
      </c>
      <c r="H65" s="64">
        <f t="shared" si="7"/>
        <v>12884831.6</v>
      </c>
    </row>
    <row r="66" spans="1:8" ht="27" customHeight="1">
      <c r="A66" s="66" t="s">
        <v>145</v>
      </c>
      <c r="B66" s="22" t="s">
        <v>7</v>
      </c>
      <c r="C66" s="22" t="s">
        <v>32</v>
      </c>
      <c r="D66" s="29" t="s">
        <v>209</v>
      </c>
      <c r="E66" s="35" t="s">
        <v>57</v>
      </c>
      <c r="F66" s="36">
        <f>F67</f>
        <v>14020500</v>
      </c>
      <c r="G66" s="63">
        <f t="shared" si="7"/>
        <v>-1135668.3999999999</v>
      </c>
      <c r="H66" s="64">
        <f t="shared" si="7"/>
        <v>12884831.6</v>
      </c>
    </row>
    <row r="67" spans="1:8" ht="21.75" customHeight="1">
      <c r="A67" s="67" t="s">
        <v>146</v>
      </c>
      <c r="B67" s="26" t="s">
        <v>7</v>
      </c>
      <c r="C67" s="26" t="s">
        <v>32</v>
      </c>
      <c r="D67" s="31" t="s">
        <v>209</v>
      </c>
      <c r="E67" s="37" t="s">
        <v>58</v>
      </c>
      <c r="F67" s="38">
        <v>14020500</v>
      </c>
      <c r="G67" s="57">
        <v>-1135668.3999999999</v>
      </c>
      <c r="H67" s="65">
        <f>F67+G67</f>
        <v>12884831.6</v>
      </c>
    </row>
    <row r="68" spans="1:8">
      <c r="A68" s="1" t="s">
        <v>195</v>
      </c>
      <c r="B68" s="22" t="s">
        <v>7</v>
      </c>
      <c r="C68" s="22" t="s">
        <v>32</v>
      </c>
      <c r="D68" s="22" t="s">
        <v>40</v>
      </c>
      <c r="E68" s="23"/>
      <c r="F68" s="25">
        <f>F69+F72</f>
        <v>4313458.59</v>
      </c>
      <c r="G68" s="54">
        <f>G69+G72</f>
        <v>18647.399999999994</v>
      </c>
      <c r="H68" s="25">
        <f>H69+H72</f>
        <v>4332105.99</v>
      </c>
    </row>
    <row r="69" spans="1:8" ht="36">
      <c r="A69" s="18" t="s">
        <v>138</v>
      </c>
      <c r="B69" s="32" t="s">
        <v>7</v>
      </c>
      <c r="C69" s="32" t="s">
        <v>32</v>
      </c>
      <c r="D69" s="32" t="s">
        <v>139</v>
      </c>
      <c r="E69" s="32"/>
      <c r="F69" s="25">
        <f t="shared" ref="F69:H70" si="8">F70</f>
        <v>374980</v>
      </c>
      <c r="G69" s="54">
        <f t="shared" si="8"/>
        <v>-86352.6</v>
      </c>
      <c r="H69" s="25">
        <f t="shared" si="8"/>
        <v>288627.40000000002</v>
      </c>
    </row>
    <row r="70" spans="1:8" ht="60">
      <c r="A70" s="18" t="s">
        <v>131</v>
      </c>
      <c r="B70" s="32" t="s">
        <v>7</v>
      </c>
      <c r="C70" s="32" t="s">
        <v>32</v>
      </c>
      <c r="D70" s="32" t="s">
        <v>139</v>
      </c>
      <c r="E70" s="32" t="s">
        <v>12</v>
      </c>
      <c r="F70" s="25">
        <f t="shared" si="8"/>
        <v>374980</v>
      </c>
      <c r="G70" s="54">
        <f t="shared" si="8"/>
        <v>-86352.6</v>
      </c>
      <c r="H70" s="25">
        <f t="shared" si="8"/>
        <v>288627.40000000002</v>
      </c>
    </row>
    <row r="71" spans="1:8" ht="24">
      <c r="A71" s="18" t="s">
        <v>132</v>
      </c>
      <c r="B71" s="32" t="s">
        <v>7</v>
      </c>
      <c r="C71" s="32" t="s">
        <v>32</v>
      </c>
      <c r="D71" s="32" t="s">
        <v>139</v>
      </c>
      <c r="E71" s="32" t="s">
        <v>13</v>
      </c>
      <c r="F71" s="33">
        <v>374980</v>
      </c>
      <c r="G71" s="61">
        <v>-86352.6</v>
      </c>
      <c r="H71" s="28">
        <f>F71+G71</f>
        <v>288627.40000000002</v>
      </c>
    </row>
    <row r="72" spans="1:8">
      <c r="A72" s="1" t="s">
        <v>195</v>
      </c>
      <c r="B72" s="22" t="s">
        <v>7</v>
      </c>
      <c r="C72" s="22" t="s">
        <v>32</v>
      </c>
      <c r="D72" s="22" t="s">
        <v>41</v>
      </c>
      <c r="E72" s="23"/>
      <c r="F72" s="25">
        <f>F73+F75</f>
        <v>3938478.59</v>
      </c>
      <c r="G72" s="54">
        <f>G73+G75</f>
        <v>105000</v>
      </c>
      <c r="H72" s="25">
        <f>H73+H75</f>
        <v>4043478.59</v>
      </c>
    </row>
    <row r="73" spans="1:8" ht="24">
      <c r="A73" s="1" t="s">
        <v>133</v>
      </c>
      <c r="B73" s="22" t="s">
        <v>7</v>
      </c>
      <c r="C73" s="22" t="s">
        <v>32</v>
      </c>
      <c r="D73" s="22" t="s">
        <v>41</v>
      </c>
      <c r="E73" s="23" t="s">
        <v>15</v>
      </c>
      <c r="F73" s="25">
        <f>F74</f>
        <v>2475808.14</v>
      </c>
      <c r="G73" s="54">
        <f>G74</f>
        <v>-20999.64</v>
      </c>
      <c r="H73" s="25">
        <f>H74</f>
        <v>2454808.5</v>
      </c>
    </row>
    <row r="74" spans="1:8" ht="24">
      <c r="A74" s="2" t="s">
        <v>134</v>
      </c>
      <c r="B74" s="26" t="s">
        <v>7</v>
      </c>
      <c r="C74" s="26" t="s">
        <v>32</v>
      </c>
      <c r="D74" s="26" t="s">
        <v>41</v>
      </c>
      <c r="E74" s="27" t="s">
        <v>16</v>
      </c>
      <c r="F74" s="28">
        <v>2475808.14</v>
      </c>
      <c r="G74" s="55">
        <v>-20999.64</v>
      </c>
      <c r="H74" s="28">
        <f>F74+G74</f>
        <v>2454808.5</v>
      </c>
    </row>
    <row r="75" spans="1:8">
      <c r="A75" s="1" t="s">
        <v>135</v>
      </c>
      <c r="B75" s="22" t="s">
        <v>7</v>
      </c>
      <c r="C75" s="22" t="s">
        <v>32</v>
      </c>
      <c r="D75" s="22" t="s">
        <v>41</v>
      </c>
      <c r="E75" s="23" t="s">
        <v>17</v>
      </c>
      <c r="F75" s="25">
        <f>F76+F77+F78</f>
        <v>1462670.45</v>
      </c>
      <c r="G75" s="54">
        <f>G76+G77+G78</f>
        <v>125999.64</v>
      </c>
      <c r="H75" s="25">
        <f>H76+H77+H78</f>
        <v>1588670.0899999999</v>
      </c>
    </row>
    <row r="76" spans="1:8" ht="36">
      <c r="A76" s="2" t="s">
        <v>137</v>
      </c>
      <c r="B76" s="26" t="s">
        <v>7</v>
      </c>
      <c r="C76" s="26" t="s">
        <v>32</v>
      </c>
      <c r="D76" s="26" t="s">
        <v>41</v>
      </c>
      <c r="E76" s="27" t="s">
        <v>39</v>
      </c>
      <c r="F76" s="28">
        <v>989956.09</v>
      </c>
      <c r="G76" s="55"/>
      <c r="H76" s="28">
        <f>F76+G76</f>
        <v>989956.09</v>
      </c>
    </row>
    <row r="77" spans="1:8">
      <c r="A77" s="2" t="s">
        <v>273</v>
      </c>
      <c r="B77" s="26" t="s">
        <v>7</v>
      </c>
      <c r="C77" s="26" t="s">
        <v>32</v>
      </c>
      <c r="D77" s="26" t="s">
        <v>41</v>
      </c>
      <c r="E77" s="27" t="s">
        <v>42</v>
      </c>
      <c r="F77" s="28">
        <v>0</v>
      </c>
      <c r="G77" s="55"/>
      <c r="H77" s="28">
        <f>F77+G77</f>
        <v>0</v>
      </c>
    </row>
    <row r="78" spans="1:8">
      <c r="A78" s="2" t="s">
        <v>185</v>
      </c>
      <c r="B78" s="26" t="s">
        <v>7</v>
      </c>
      <c r="C78" s="26" t="s">
        <v>32</v>
      </c>
      <c r="D78" s="26" t="s">
        <v>41</v>
      </c>
      <c r="E78" s="27" t="s">
        <v>18</v>
      </c>
      <c r="F78" s="28">
        <v>472714.36</v>
      </c>
      <c r="G78" s="55">
        <v>125999.64</v>
      </c>
      <c r="H78" s="28">
        <f>F78+G78</f>
        <v>598714</v>
      </c>
    </row>
    <row r="79" spans="1:8" ht="24">
      <c r="A79" s="1" t="s">
        <v>272</v>
      </c>
      <c r="B79" s="22" t="s">
        <v>7</v>
      </c>
      <c r="C79" s="22" t="s">
        <v>43</v>
      </c>
      <c r="D79" s="22"/>
      <c r="E79" s="23"/>
      <c r="F79" s="25">
        <f t="shared" ref="F79:H83" si="9">F80</f>
        <v>100000</v>
      </c>
      <c r="G79" s="54">
        <f t="shared" si="9"/>
        <v>0</v>
      </c>
      <c r="H79" s="25">
        <f t="shared" si="9"/>
        <v>100000</v>
      </c>
    </row>
    <row r="80" spans="1:8" ht="36">
      <c r="A80" s="1" t="s">
        <v>271</v>
      </c>
      <c r="B80" s="22" t="s">
        <v>7</v>
      </c>
      <c r="C80" s="22" t="s">
        <v>44</v>
      </c>
      <c r="D80" s="22"/>
      <c r="E80" s="23"/>
      <c r="F80" s="25">
        <f t="shared" si="9"/>
        <v>100000</v>
      </c>
      <c r="G80" s="54">
        <f t="shared" si="9"/>
        <v>0</v>
      </c>
      <c r="H80" s="25">
        <f t="shared" si="9"/>
        <v>100000</v>
      </c>
    </row>
    <row r="81" spans="1:8" ht="36">
      <c r="A81" s="1" t="s">
        <v>270</v>
      </c>
      <c r="B81" s="22" t="s">
        <v>7</v>
      </c>
      <c r="C81" s="22" t="s">
        <v>44</v>
      </c>
      <c r="D81" s="22" t="s">
        <v>45</v>
      </c>
      <c r="E81" s="23"/>
      <c r="F81" s="25">
        <f t="shared" si="9"/>
        <v>100000</v>
      </c>
      <c r="G81" s="54">
        <f t="shared" si="9"/>
        <v>0</v>
      </c>
      <c r="H81" s="25">
        <f t="shared" si="9"/>
        <v>100000</v>
      </c>
    </row>
    <row r="82" spans="1:8" ht="48">
      <c r="A82" s="1" t="s">
        <v>269</v>
      </c>
      <c r="B82" s="22" t="s">
        <v>7</v>
      </c>
      <c r="C82" s="22" t="s">
        <v>44</v>
      </c>
      <c r="D82" s="22" t="s">
        <v>46</v>
      </c>
      <c r="E82" s="23"/>
      <c r="F82" s="25">
        <f t="shared" si="9"/>
        <v>100000</v>
      </c>
      <c r="G82" s="54">
        <f t="shared" si="9"/>
        <v>0</v>
      </c>
      <c r="H82" s="25">
        <f t="shared" si="9"/>
        <v>100000</v>
      </c>
    </row>
    <row r="83" spans="1:8" ht="24">
      <c r="A83" s="1" t="s">
        <v>133</v>
      </c>
      <c r="B83" s="22" t="s">
        <v>7</v>
      </c>
      <c r="C83" s="22" t="s">
        <v>44</v>
      </c>
      <c r="D83" s="22" t="s">
        <v>46</v>
      </c>
      <c r="E83" s="23" t="s">
        <v>15</v>
      </c>
      <c r="F83" s="25">
        <f t="shared" si="9"/>
        <v>100000</v>
      </c>
      <c r="G83" s="54">
        <f t="shared" si="9"/>
        <v>0</v>
      </c>
      <c r="H83" s="25">
        <f t="shared" si="9"/>
        <v>100000</v>
      </c>
    </row>
    <row r="84" spans="1:8" ht="24">
      <c r="A84" s="2" t="s">
        <v>134</v>
      </c>
      <c r="B84" s="26" t="s">
        <v>7</v>
      </c>
      <c r="C84" s="26" t="s">
        <v>44</v>
      </c>
      <c r="D84" s="26" t="s">
        <v>46</v>
      </c>
      <c r="E84" s="27" t="s">
        <v>16</v>
      </c>
      <c r="F84" s="28">
        <v>100000</v>
      </c>
      <c r="G84" s="55"/>
      <c r="H84" s="28">
        <f>F84+G84</f>
        <v>100000</v>
      </c>
    </row>
    <row r="85" spans="1:8">
      <c r="A85" s="1" t="s">
        <v>268</v>
      </c>
      <c r="B85" s="22" t="s">
        <v>7</v>
      </c>
      <c r="C85" s="22" t="s">
        <v>47</v>
      </c>
      <c r="D85" s="22"/>
      <c r="E85" s="23"/>
      <c r="F85" s="25">
        <f>F86+F96</f>
        <v>37904786.590000004</v>
      </c>
      <c r="G85" s="54">
        <f>G86+G96</f>
        <v>-6721320</v>
      </c>
      <c r="H85" s="25">
        <f>H86+H96</f>
        <v>31183466.59</v>
      </c>
    </row>
    <row r="86" spans="1:8">
      <c r="A86" s="1" t="s">
        <v>267</v>
      </c>
      <c r="B86" s="22" t="s">
        <v>7</v>
      </c>
      <c r="C86" s="22" t="s">
        <v>48</v>
      </c>
      <c r="D86" s="22"/>
      <c r="E86" s="23"/>
      <c r="F86" s="25">
        <f>F87</f>
        <v>30844366.59</v>
      </c>
      <c r="G86" s="54">
        <f>G87</f>
        <v>-6721320</v>
      </c>
      <c r="H86" s="25">
        <f>H87</f>
        <v>24123046.59</v>
      </c>
    </row>
    <row r="87" spans="1:8" ht="48">
      <c r="A87" s="1" t="s">
        <v>200</v>
      </c>
      <c r="B87" s="22" t="s">
        <v>7</v>
      </c>
      <c r="C87" s="22" t="s">
        <v>48</v>
      </c>
      <c r="D87" s="22" t="s">
        <v>49</v>
      </c>
      <c r="E87" s="23"/>
      <c r="F87" s="25">
        <f>F88+F93</f>
        <v>30844366.59</v>
      </c>
      <c r="G87" s="54">
        <f>G88+G93</f>
        <v>-6721320</v>
      </c>
      <c r="H87" s="25">
        <f>H88+H93</f>
        <v>24123046.59</v>
      </c>
    </row>
    <row r="88" spans="1:8" ht="48">
      <c r="A88" s="1" t="s">
        <v>199</v>
      </c>
      <c r="B88" s="22" t="s">
        <v>7</v>
      </c>
      <c r="C88" s="22" t="s">
        <v>48</v>
      </c>
      <c r="D88" s="22" t="s">
        <v>50</v>
      </c>
      <c r="E88" s="23"/>
      <c r="F88" s="25">
        <f>F89+F91</f>
        <v>24123046.59</v>
      </c>
      <c r="G88" s="54">
        <f>G89+G91</f>
        <v>0</v>
      </c>
      <c r="H88" s="25">
        <f>H89+H91</f>
        <v>24123046.59</v>
      </c>
    </row>
    <row r="89" spans="1:8" ht="24">
      <c r="A89" s="1" t="s">
        <v>133</v>
      </c>
      <c r="B89" s="22" t="s">
        <v>7</v>
      </c>
      <c r="C89" s="22" t="s">
        <v>48</v>
      </c>
      <c r="D89" s="22" t="s">
        <v>50</v>
      </c>
      <c r="E89" s="23" t="s">
        <v>15</v>
      </c>
      <c r="F89" s="25">
        <f>F90</f>
        <v>19878790.949999999</v>
      </c>
      <c r="G89" s="54">
        <f>G90</f>
        <v>0</v>
      </c>
      <c r="H89" s="25">
        <f>H90</f>
        <v>19878790.949999999</v>
      </c>
    </row>
    <row r="90" spans="1:8" ht="24">
      <c r="A90" s="2" t="s">
        <v>134</v>
      </c>
      <c r="B90" s="26" t="s">
        <v>7</v>
      </c>
      <c r="C90" s="26" t="s">
        <v>48</v>
      </c>
      <c r="D90" s="26" t="s">
        <v>50</v>
      </c>
      <c r="E90" s="27" t="s">
        <v>16</v>
      </c>
      <c r="F90" s="28">
        <v>19878790.949999999</v>
      </c>
      <c r="G90" s="55"/>
      <c r="H90" s="28">
        <f>F90+G90</f>
        <v>19878790.949999999</v>
      </c>
    </row>
    <row r="91" spans="1:8">
      <c r="A91" s="1" t="s">
        <v>135</v>
      </c>
      <c r="B91" s="22" t="s">
        <v>7</v>
      </c>
      <c r="C91" s="22" t="s">
        <v>48</v>
      </c>
      <c r="D91" s="22" t="s">
        <v>50</v>
      </c>
      <c r="E91" s="23" t="s">
        <v>17</v>
      </c>
      <c r="F91" s="25">
        <f>F92</f>
        <v>4244255.6399999997</v>
      </c>
      <c r="G91" s="54">
        <f>G92</f>
        <v>0</v>
      </c>
      <c r="H91" s="25">
        <f>H92</f>
        <v>4244255.6399999997</v>
      </c>
    </row>
    <row r="92" spans="1:8" ht="36">
      <c r="A92" s="2" t="s">
        <v>137</v>
      </c>
      <c r="B92" s="26" t="s">
        <v>7</v>
      </c>
      <c r="C92" s="26" t="s">
        <v>48</v>
      </c>
      <c r="D92" s="26" t="s">
        <v>50</v>
      </c>
      <c r="E92" s="27" t="s">
        <v>39</v>
      </c>
      <c r="F92" s="28">
        <v>4244255.6399999997</v>
      </c>
      <c r="G92" s="55"/>
      <c r="H92" s="28">
        <f>F92+G92</f>
        <v>4244255.6399999997</v>
      </c>
    </row>
    <row r="93" spans="1:8" ht="36">
      <c r="A93" s="19" t="s">
        <v>140</v>
      </c>
      <c r="B93" s="34" t="s">
        <v>7</v>
      </c>
      <c r="C93" s="34" t="s">
        <v>48</v>
      </c>
      <c r="D93" s="34" t="s">
        <v>141</v>
      </c>
      <c r="E93" s="34"/>
      <c r="F93" s="24">
        <f t="shared" ref="F93:H94" si="10">F94</f>
        <v>6721320</v>
      </c>
      <c r="G93" s="58">
        <f t="shared" si="10"/>
        <v>-6721320</v>
      </c>
      <c r="H93" s="24">
        <f t="shared" si="10"/>
        <v>0</v>
      </c>
    </row>
    <row r="94" spans="1:8" ht="24">
      <c r="A94" s="19" t="s">
        <v>133</v>
      </c>
      <c r="B94" s="34" t="s">
        <v>7</v>
      </c>
      <c r="C94" s="34" t="s">
        <v>48</v>
      </c>
      <c r="D94" s="34" t="s">
        <v>141</v>
      </c>
      <c r="E94" s="34" t="s">
        <v>15</v>
      </c>
      <c r="F94" s="24">
        <f t="shared" si="10"/>
        <v>6721320</v>
      </c>
      <c r="G94" s="58">
        <f t="shared" si="10"/>
        <v>-6721320</v>
      </c>
      <c r="H94" s="24">
        <f t="shared" si="10"/>
        <v>0</v>
      </c>
    </row>
    <row r="95" spans="1:8" ht="24">
      <c r="A95" s="18" t="s">
        <v>134</v>
      </c>
      <c r="B95" s="32" t="s">
        <v>7</v>
      </c>
      <c r="C95" s="32" t="s">
        <v>48</v>
      </c>
      <c r="D95" s="32" t="s">
        <v>141</v>
      </c>
      <c r="E95" s="32" t="s">
        <v>16</v>
      </c>
      <c r="F95" s="28">
        <v>6721320</v>
      </c>
      <c r="G95" s="55">
        <v>-6721320</v>
      </c>
      <c r="H95" s="28">
        <f>F95+G95</f>
        <v>0</v>
      </c>
    </row>
    <row r="96" spans="1:8">
      <c r="A96" s="1" t="s">
        <v>265</v>
      </c>
      <c r="B96" s="22" t="s">
        <v>7</v>
      </c>
      <c r="C96" s="22" t="s">
        <v>51</v>
      </c>
      <c r="D96" s="22"/>
      <c r="E96" s="23"/>
      <c r="F96" s="25">
        <f>F97+F101+F105</f>
        <v>7060420</v>
      </c>
      <c r="G96" s="54">
        <f>G97+G101+G105</f>
        <v>0</v>
      </c>
      <c r="H96" s="25">
        <f>H97+H101+H105</f>
        <v>7060420</v>
      </c>
    </row>
    <row r="97" spans="1:8" ht="48">
      <c r="A97" s="1" t="s">
        <v>266</v>
      </c>
      <c r="B97" s="22" t="s">
        <v>7</v>
      </c>
      <c r="C97" s="22" t="s">
        <v>51</v>
      </c>
      <c r="D97" s="22" t="s">
        <v>37</v>
      </c>
      <c r="E97" s="23"/>
      <c r="F97" s="25">
        <f t="shared" ref="F97:H99" si="11">F98</f>
        <v>150000</v>
      </c>
      <c r="G97" s="54">
        <f t="shared" si="11"/>
        <v>0</v>
      </c>
      <c r="H97" s="25">
        <f t="shared" si="11"/>
        <v>150000</v>
      </c>
    </row>
    <row r="98" spans="1:8" ht="48">
      <c r="A98" s="1" t="s">
        <v>264</v>
      </c>
      <c r="B98" s="22" t="s">
        <v>7</v>
      </c>
      <c r="C98" s="22" t="s">
        <v>51</v>
      </c>
      <c r="D98" s="22" t="s">
        <v>38</v>
      </c>
      <c r="E98" s="23"/>
      <c r="F98" s="25">
        <f t="shared" si="11"/>
        <v>150000</v>
      </c>
      <c r="G98" s="54">
        <f t="shared" si="11"/>
        <v>0</v>
      </c>
      <c r="H98" s="25">
        <f t="shared" si="11"/>
        <v>150000</v>
      </c>
    </row>
    <row r="99" spans="1:8" ht="24">
      <c r="A99" s="1" t="s">
        <v>133</v>
      </c>
      <c r="B99" s="22" t="s">
        <v>7</v>
      </c>
      <c r="C99" s="22" t="s">
        <v>51</v>
      </c>
      <c r="D99" s="22" t="s">
        <v>38</v>
      </c>
      <c r="E99" s="23" t="s">
        <v>15</v>
      </c>
      <c r="F99" s="25">
        <f t="shared" si="11"/>
        <v>150000</v>
      </c>
      <c r="G99" s="54">
        <f t="shared" si="11"/>
        <v>0</v>
      </c>
      <c r="H99" s="25">
        <f t="shared" si="11"/>
        <v>150000</v>
      </c>
    </row>
    <row r="100" spans="1:8" ht="24">
      <c r="A100" s="2" t="s">
        <v>134</v>
      </c>
      <c r="B100" s="26" t="s">
        <v>7</v>
      </c>
      <c r="C100" s="26" t="s">
        <v>51</v>
      </c>
      <c r="D100" s="26" t="s">
        <v>38</v>
      </c>
      <c r="E100" s="27" t="s">
        <v>16</v>
      </c>
      <c r="F100" s="28">
        <v>150000</v>
      </c>
      <c r="G100" s="55"/>
      <c r="H100" s="28">
        <f>F100+G100</f>
        <v>150000</v>
      </c>
    </row>
    <row r="101" spans="1:8" ht="48">
      <c r="A101" s="1" t="s">
        <v>263</v>
      </c>
      <c r="B101" s="22" t="s">
        <v>7</v>
      </c>
      <c r="C101" s="22" t="s">
        <v>51</v>
      </c>
      <c r="D101" s="22" t="s">
        <v>52</v>
      </c>
      <c r="E101" s="23"/>
      <c r="F101" s="25">
        <f t="shared" ref="F101:H103" si="12">F102</f>
        <v>0</v>
      </c>
      <c r="G101" s="54">
        <f t="shared" si="12"/>
        <v>0</v>
      </c>
      <c r="H101" s="25">
        <f t="shared" si="12"/>
        <v>0</v>
      </c>
    </row>
    <row r="102" spans="1:8" ht="48">
      <c r="A102" s="1" t="s">
        <v>262</v>
      </c>
      <c r="B102" s="22" t="s">
        <v>7</v>
      </c>
      <c r="C102" s="22" t="s">
        <v>51</v>
      </c>
      <c r="D102" s="22" t="s">
        <v>53</v>
      </c>
      <c r="E102" s="23"/>
      <c r="F102" s="25">
        <f t="shared" si="12"/>
        <v>0</v>
      </c>
      <c r="G102" s="54">
        <f t="shared" si="12"/>
        <v>0</v>
      </c>
      <c r="H102" s="25">
        <f t="shared" si="12"/>
        <v>0</v>
      </c>
    </row>
    <row r="103" spans="1:8" ht="24">
      <c r="A103" s="1" t="s">
        <v>133</v>
      </c>
      <c r="B103" s="22" t="s">
        <v>7</v>
      </c>
      <c r="C103" s="22" t="s">
        <v>51</v>
      </c>
      <c r="D103" s="22" t="s">
        <v>53</v>
      </c>
      <c r="E103" s="23" t="s">
        <v>15</v>
      </c>
      <c r="F103" s="25">
        <f t="shared" si="12"/>
        <v>0</v>
      </c>
      <c r="G103" s="54">
        <f t="shared" si="12"/>
        <v>0</v>
      </c>
      <c r="H103" s="25">
        <f t="shared" si="12"/>
        <v>0</v>
      </c>
    </row>
    <row r="104" spans="1:8" ht="24">
      <c r="A104" s="2" t="s">
        <v>134</v>
      </c>
      <c r="B104" s="26" t="s">
        <v>7</v>
      </c>
      <c r="C104" s="26" t="s">
        <v>51</v>
      </c>
      <c r="D104" s="26" t="s">
        <v>53</v>
      </c>
      <c r="E104" s="27" t="s">
        <v>16</v>
      </c>
      <c r="F104" s="28">
        <v>0</v>
      </c>
      <c r="G104" s="55"/>
      <c r="H104" s="28">
        <f>F104+G104</f>
        <v>0</v>
      </c>
    </row>
    <row r="105" spans="1:8" ht="36">
      <c r="A105" s="1" t="s">
        <v>260</v>
      </c>
      <c r="B105" s="22" t="s">
        <v>7</v>
      </c>
      <c r="C105" s="22" t="s">
        <v>51</v>
      </c>
      <c r="D105" s="22" t="s">
        <v>285</v>
      </c>
      <c r="E105" s="23"/>
      <c r="F105" s="25">
        <f>F106+F109+F112</f>
        <v>6910420</v>
      </c>
      <c r="G105" s="54">
        <f t="shared" ref="G105:H105" si="13">G106+G109+G112</f>
        <v>0</v>
      </c>
      <c r="H105" s="25">
        <f t="shared" si="13"/>
        <v>6910420</v>
      </c>
    </row>
    <row r="106" spans="1:8">
      <c r="A106" s="1" t="s">
        <v>261</v>
      </c>
      <c r="B106" s="22" t="s">
        <v>7</v>
      </c>
      <c r="C106" s="22" t="s">
        <v>51</v>
      </c>
      <c r="D106" s="22" t="s">
        <v>286</v>
      </c>
      <c r="E106" s="23"/>
      <c r="F106" s="25">
        <f t="shared" ref="F106:H107" si="14">F107</f>
        <v>310420</v>
      </c>
      <c r="G106" s="54">
        <f t="shared" si="14"/>
        <v>0</v>
      </c>
      <c r="H106" s="25">
        <f t="shared" si="14"/>
        <v>310420</v>
      </c>
    </row>
    <row r="107" spans="1:8" ht="24">
      <c r="A107" s="1" t="s">
        <v>133</v>
      </c>
      <c r="B107" s="22" t="s">
        <v>7</v>
      </c>
      <c r="C107" s="22" t="s">
        <v>51</v>
      </c>
      <c r="D107" s="22" t="s">
        <v>286</v>
      </c>
      <c r="E107" s="23" t="s">
        <v>15</v>
      </c>
      <c r="F107" s="25">
        <f t="shared" si="14"/>
        <v>310420</v>
      </c>
      <c r="G107" s="54">
        <f t="shared" si="14"/>
        <v>0</v>
      </c>
      <c r="H107" s="25">
        <f t="shared" si="14"/>
        <v>310420</v>
      </c>
    </row>
    <row r="108" spans="1:8" ht="24">
      <c r="A108" s="2" t="s">
        <v>134</v>
      </c>
      <c r="B108" s="26" t="s">
        <v>7</v>
      </c>
      <c r="C108" s="26" t="s">
        <v>51</v>
      </c>
      <c r="D108" s="26" t="s">
        <v>286</v>
      </c>
      <c r="E108" s="27" t="s">
        <v>16</v>
      </c>
      <c r="F108" s="28">
        <v>310420</v>
      </c>
      <c r="G108" s="55"/>
      <c r="H108" s="28">
        <f>F108+G108</f>
        <v>310420</v>
      </c>
    </row>
    <row r="109" spans="1:8" ht="36">
      <c r="A109" s="50" t="s">
        <v>288</v>
      </c>
      <c r="B109" s="22" t="s">
        <v>7</v>
      </c>
      <c r="C109" s="22" t="s">
        <v>51</v>
      </c>
      <c r="D109" s="22" t="s">
        <v>287</v>
      </c>
      <c r="E109" s="23"/>
      <c r="F109" s="24">
        <f>F110</f>
        <v>200000</v>
      </c>
      <c r="G109" s="58">
        <f t="shared" ref="G109:H110" si="15">G110</f>
        <v>0</v>
      </c>
      <c r="H109" s="24">
        <f t="shared" si="15"/>
        <v>200000</v>
      </c>
    </row>
    <row r="110" spans="1:8" ht="38.25">
      <c r="A110" s="52" t="s">
        <v>136</v>
      </c>
      <c r="B110" s="22" t="s">
        <v>7</v>
      </c>
      <c r="C110" s="22" t="s">
        <v>51</v>
      </c>
      <c r="D110" s="22" t="s">
        <v>287</v>
      </c>
      <c r="E110" s="23" t="s">
        <v>35</v>
      </c>
      <c r="F110" s="24">
        <f>F111</f>
        <v>200000</v>
      </c>
      <c r="G110" s="58">
        <f t="shared" si="15"/>
        <v>0</v>
      </c>
      <c r="H110" s="24">
        <f t="shared" si="15"/>
        <v>200000</v>
      </c>
    </row>
    <row r="111" spans="1:8" ht="14.25" customHeight="1">
      <c r="A111" s="51" t="s">
        <v>144</v>
      </c>
      <c r="B111" s="26" t="s">
        <v>284</v>
      </c>
      <c r="C111" s="26" t="s">
        <v>51</v>
      </c>
      <c r="D111" s="26" t="s">
        <v>287</v>
      </c>
      <c r="E111" s="27" t="s">
        <v>86</v>
      </c>
      <c r="F111" s="55">
        <v>200000</v>
      </c>
      <c r="G111" s="55"/>
      <c r="H111" s="28">
        <f>F111+G111</f>
        <v>200000</v>
      </c>
    </row>
    <row r="112" spans="1:8" ht="48">
      <c r="A112" s="19" t="s">
        <v>142</v>
      </c>
      <c r="B112" s="34" t="s">
        <v>7</v>
      </c>
      <c r="C112" s="34" t="s">
        <v>51</v>
      </c>
      <c r="D112" s="34" t="s">
        <v>143</v>
      </c>
      <c r="E112" s="34"/>
      <c r="F112" s="24">
        <f>F113+F115</f>
        <v>6400000</v>
      </c>
      <c r="G112" s="58">
        <f>G113+G115</f>
        <v>0</v>
      </c>
      <c r="H112" s="24">
        <f>H113+H115</f>
        <v>6400000</v>
      </c>
    </row>
    <row r="113" spans="1:8" ht="24">
      <c r="A113" s="19" t="s">
        <v>136</v>
      </c>
      <c r="B113" s="34" t="s">
        <v>7</v>
      </c>
      <c r="C113" s="34" t="s">
        <v>51</v>
      </c>
      <c r="D113" s="34" t="s">
        <v>143</v>
      </c>
      <c r="E113" s="34" t="s">
        <v>35</v>
      </c>
      <c r="F113" s="24">
        <f>F114</f>
        <v>6300000</v>
      </c>
      <c r="G113" s="58">
        <f>G114</f>
        <v>0</v>
      </c>
      <c r="H113" s="24">
        <f>H114</f>
        <v>6300000</v>
      </c>
    </row>
    <row r="114" spans="1:8">
      <c r="A114" s="18" t="s">
        <v>144</v>
      </c>
      <c r="B114" s="32" t="s">
        <v>7</v>
      </c>
      <c r="C114" s="32" t="s">
        <v>51</v>
      </c>
      <c r="D114" s="32" t="s">
        <v>143</v>
      </c>
      <c r="E114" s="32" t="s">
        <v>86</v>
      </c>
      <c r="F114" s="28">
        <v>6300000</v>
      </c>
      <c r="G114" s="55"/>
      <c r="H114" s="28">
        <f>F114+G114</f>
        <v>6300000</v>
      </c>
    </row>
    <row r="115" spans="1:8">
      <c r="A115" s="19" t="s">
        <v>135</v>
      </c>
      <c r="B115" s="34" t="s">
        <v>7</v>
      </c>
      <c r="C115" s="34" t="s">
        <v>51</v>
      </c>
      <c r="D115" s="34" t="s">
        <v>143</v>
      </c>
      <c r="E115" s="34" t="s">
        <v>17</v>
      </c>
      <c r="F115" s="24">
        <f>F116</f>
        <v>100000</v>
      </c>
      <c r="G115" s="58">
        <f>G116</f>
        <v>0</v>
      </c>
      <c r="H115" s="24">
        <f>H116</f>
        <v>100000</v>
      </c>
    </row>
    <row r="116" spans="1:8" ht="44.25" customHeight="1">
      <c r="A116" s="18" t="s">
        <v>137</v>
      </c>
      <c r="B116" s="32" t="s">
        <v>7</v>
      </c>
      <c r="C116" s="32" t="s">
        <v>51</v>
      </c>
      <c r="D116" s="32" t="s">
        <v>143</v>
      </c>
      <c r="E116" s="32" t="s">
        <v>39</v>
      </c>
      <c r="F116" s="28">
        <v>100000</v>
      </c>
      <c r="G116" s="55"/>
      <c r="H116" s="28">
        <f>F116+G116</f>
        <v>100000</v>
      </c>
    </row>
    <row r="117" spans="1:8">
      <c r="A117" s="1" t="s">
        <v>201</v>
      </c>
      <c r="B117" s="22" t="s">
        <v>7</v>
      </c>
      <c r="C117" s="22" t="s">
        <v>54</v>
      </c>
      <c r="D117" s="22"/>
      <c r="E117" s="23"/>
      <c r="F117" s="25">
        <f>F118+F155+F179</f>
        <v>515485591.97000009</v>
      </c>
      <c r="G117" s="54">
        <f>G118+G155+G179</f>
        <v>-268201707.02000004</v>
      </c>
      <c r="H117" s="25">
        <f>H118+H155+H179</f>
        <v>247283884.94999999</v>
      </c>
    </row>
    <row r="118" spans="1:8">
      <c r="A118" s="1" t="s">
        <v>202</v>
      </c>
      <c r="B118" s="22" t="s">
        <v>7</v>
      </c>
      <c r="C118" s="22" t="s">
        <v>55</v>
      </c>
      <c r="D118" s="22"/>
      <c r="E118" s="23"/>
      <c r="F118" s="25">
        <f>F119+F138+F151</f>
        <v>405734118.52000004</v>
      </c>
      <c r="G118" s="54">
        <f t="shared" ref="G118:H118" si="16">G119+G138+G151</f>
        <v>-258236456.16000003</v>
      </c>
      <c r="H118" s="25">
        <f t="shared" si="16"/>
        <v>147497662.35999998</v>
      </c>
    </row>
    <row r="119" spans="1:8" ht="36">
      <c r="A119" s="1" t="s">
        <v>203</v>
      </c>
      <c r="B119" s="22" t="s">
        <v>7</v>
      </c>
      <c r="C119" s="22" t="s">
        <v>55</v>
      </c>
      <c r="D119" s="22" t="s">
        <v>127</v>
      </c>
      <c r="E119" s="23"/>
      <c r="F119" s="25">
        <f>F120+F123+F126+F129+F132+F135</f>
        <v>397138559.92000002</v>
      </c>
      <c r="G119" s="54">
        <f>G120+G123+G126+G129+G132+G135</f>
        <v>-258236456.16000003</v>
      </c>
      <c r="H119" s="25">
        <f>H120+H123+H126+H129+H132+H135</f>
        <v>138902103.75999999</v>
      </c>
    </row>
    <row r="120" spans="1:8" ht="54" customHeight="1">
      <c r="A120" s="1" t="s">
        <v>204</v>
      </c>
      <c r="B120" s="22" t="s">
        <v>7</v>
      </c>
      <c r="C120" s="22" t="s">
        <v>55</v>
      </c>
      <c r="D120" s="22" t="s">
        <v>56</v>
      </c>
      <c r="E120" s="23"/>
      <c r="F120" s="24">
        <f t="shared" ref="F120:H121" si="17">F121</f>
        <v>91445974.620000005</v>
      </c>
      <c r="G120" s="58">
        <f t="shared" si="17"/>
        <v>0</v>
      </c>
      <c r="H120" s="24">
        <f t="shared" si="17"/>
        <v>91445974.620000005</v>
      </c>
    </row>
    <row r="121" spans="1:8" ht="24">
      <c r="A121" s="1" t="s">
        <v>145</v>
      </c>
      <c r="B121" s="22" t="s">
        <v>7</v>
      </c>
      <c r="C121" s="22" t="s">
        <v>55</v>
      </c>
      <c r="D121" s="22" t="s">
        <v>56</v>
      </c>
      <c r="E121" s="23" t="s">
        <v>57</v>
      </c>
      <c r="F121" s="24">
        <f t="shared" si="17"/>
        <v>91445974.620000005</v>
      </c>
      <c r="G121" s="58">
        <f t="shared" si="17"/>
        <v>0</v>
      </c>
      <c r="H121" s="24">
        <f t="shared" si="17"/>
        <v>91445974.620000005</v>
      </c>
    </row>
    <row r="122" spans="1:8">
      <c r="A122" s="2" t="s">
        <v>146</v>
      </c>
      <c r="B122" s="26" t="s">
        <v>7</v>
      </c>
      <c r="C122" s="26" t="s">
        <v>55</v>
      </c>
      <c r="D122" s="26" t="s">
        <v>56</v>
      </c>
      <c r="E122" s="27" t="s">
        <v>58</v>
      </c>
      <c r="F122" s="28">
        <v>91445974.620000005</v>
      </c>
      <c r="G122" s="55"/>
      <c r="H122" s="28">
        <f>F122+G122</f>
        <v>91445974.620000005</v>
      </c>
    </row>
    <row r="123" spans="1:8" ht="72">
      <c r="A123" s="19" t="s">
        <v>147</v>
      </c>
      <c r="B123" s="34" t="s">
        <v>7</v>
      </c>
      <c r="C123" s="34" t="s">
        <v>55</v>
      </c>
      <c r="D123" s="34" t="s">
        <v>148</v>
      </c>
      <c r="E123" s="34"/>
      <c r="F123" s="24">
        <f t="shared" ref="F123:H124" si="18">F124</f>
        <v>28412462.940000001</v>
      </c>
      <c r="G123" s="58">
        <f t="shared" si="18"/>
        <v>0</v>
      </c>
      <c r="H123" s="24">
        <f t="shared" si="18"/>
        <v>28412462.940000001</v>
      </c>
    </row>
    <row r="124" spans="1:8" ht="24">
      <c r="A124" s="19" t="s">
        <v>145</v>
      </c>
      <c r="B124" s="34" t="s">
        <v>7</v>
      </c>
      <c r="C124" s="34" t="s">
        <v>55</v>
      </c>
      <c r="D124" s="34" t="s">
        <v>148</v>
      </c>
      <c r="E124" s="34" t="s">
        <v>57</v>
      </c>
      <c r="F124" s="24">
        <f t="shared" si="18"/>
        <v>28412462.940000001</v>
      </c>
      <c r="G124" s="58">
        <f t="shared" si="18"/>
        <v>0</v>
      </c>
      <c r="H124" s="24">
        <f t="shared" si="18"/>
        <v>28412462.940000001</v>
      </c>
    </row>
    <row r="125" spans="1:8">
      <c r="A125" s="18" t="s">
        <v>146</v>
      </c>
      <c r="B125" s="32" t="s">
        <v>7</v>
      </c>
      <c r="C125" s="32" t="s">
        <v>55</v>
      </c>
      <c r="D125" s="32" t="s">
        <v>148</v>
      </c>
      <c r="E125" s="32" t="s">
        <v>58</v>
      </c>
      <c r="F125" s="28">
        <v>28412462.940000001</v>
      </c>
      <c r="G125" s="55"/>
      <c r="H125" s="28">
        <f>F125+G125</f>
        <v>28412462.940000001</v>
      </c>
    </row>
    <row r="126" spans="1:8" ht="36">
      <c r="A126" s="1" t="s">
        <v>205</v>
      </c>
      <c r="B126" s="22" t="s">
        <v>7</v>
      </c>
      <c r="C126" s="22" t="s">
        <v>55</v>
      </c>
      <c r="D126" s="22" t="s">
        <v>59</v>
      </c>
      <c r="E126" s="23"/>
      <c r="F126" s="25">
        <f t="shared" ref="F126:H127" si="19">F127</f>
        <v>143091628.68000001</v>
      </c>
      <c r="G126" s="54">
        <f t="shared" si="19"/>
        <v>-143091628.68000001</v>
      </c>
      <c r="H126" s="25">
        <f t="shared" si="19"/>
        <v>0</v>
      </c>
    </row>
    <row r="127" spans="1:8" ht="24">
      <c r="A127" s="1" t="s">
        <v>145</v>
      </c>
      <c r="B127" s="22" t="s">
        <v>7</v>
      </c>
      <c r="C127" s="22" t="s">
        <v>55</v>
      </c>
      <c r="D127" s="22" t="s">
        <v>59</v>
      </c>
      <c r="E127" s="23" t="s">
        <v>57</v>
      </c>
      <c r="F127" s="25">
        <f t="shared" si="19"/>
        <v>143091628.68000001</v>
      </c>
      <c r="G127" s="54">
        <f t="shared" si="19"/>
        <v>-143091628.68000001</v>
      </c>
      <c r="H127" s="25">
        <f t="shared" si="19"/>
        <v>0</v>
      </c>
    </row>
    <row r="128" spans="1:8">
      <c r="A128" s="2" t="s">
        <v>146</v>
      </c>
      <c r="B128" s="26" t="s">
        <v>7</v>
      </c>
      <c r="C128" s="26" t="s">
        <v>55</v>
      </c>
      <c r="D128" s="26" t="s">
        <v>59</v>
      </c>
      <c r="E128" s="27" t="s">
        <v>58</v>
      </c>
      <c r="F128" s="28">
        <v>143091628.68000001</v>
      </c>
      <c r="G128" s="55">
        <v>-143091628.68000001</v>
      </c>
      <c r="H128" s="28">
        <f>F128+G128</f>
        <v>0</v>
      </c>
    </row>
    <row r="129" spans="1:8" ht="48">
      <c r="A129" s="19" t="s">
        <v>149</v>
      </c>
      <c r="B129" s="34" t="s">
        <v>7</v>
      </c>
      <c r="C129" s="34" t="s">
        <v>55</v>
      </c>
      <c r="D129" s="34" t="s">
        <v>150</v>
      </c>
      <c r="E129" s="34"/>
      <c r="F129" s="24">
        <f t="shared" ref="F129:H130" si="20">F130</f>
        <v>9601402.4100000001</v>
      </c>
      <c r="G129" s="58">
        <f t="shared" si="20"/>
        <v>-9601402.4100000001</v>
      </c>
      <c r="H129" s="24">
        <f t="shared" si="20"/>
        <v>0</v>
      </c>
    </row>
    <row r="130" spans="1:8" ht="24">
      <c r="A130" s="19" t="s">
        <v>145</v>
      </c>
      <c r="B130" s="34" t="s">
        <v>7</v>
      </c>
      <c r="C130" s="34" t="s">
        <v>55</v>
      </c>
      <c r="D130" s="34" t="s">
        <v>150</v>
      </c>
      <c r="E130" s="34" t="s">
        <v>57</v>
      </c>
      <c r="F130" s="24">
        <f t="shared" si="20"/>
        <v>9601402.4100000001</v>
      </c>
      <c r="G130" s="58">
        <f t="shared" si="20"/>
        <v>-9601402.4100000001</v>
      </c>
      <c r="H130" s="24">
        <f t="shared" si="20"/>
        <v>0</v>
      </c>
    </row>
    <row r="131" spans="1:8">
      <c r="A131" s="18" t="s">
        <v>146</v>
      </c>
      <c r="B131" s="32" t="s">
        <v>7</v>
      </c>
      <c r="C131" s="32" t="s">
        <v>55</v>
      </c>
      <c r="D131" s="32" t="s">
        <v>150</v>
      </c>
      <c r="E131" s="32" t="s">
        <v>58</v>
      </c>
      <c r="F131" s="28">
        <v>9601402.4100000001</v>
      </c>
      <c r="G131" s="55">
        <v>-9601402.4100000001</v>
      </c>
      <c r="H131" s="28">
        <f>F131+G131</f>
        <v>0</v>
      </c>
    </row>
    <row r="132" spans="1:8" ht="60">
      <c r="A132" s="19" t="s">
        <v>151</v>
      </c>
      <c r="B132" s="34" t="s">
        <v>7</v>
      </c>
      <c r="C132" s="34" t="s">
        <v>55</v>
      </c>
      <c r="D132" s="34" t="s">
        <v>152</v>
      </c>
      <c r="E132" s="34"/>
      <c r="F132" s="24">
        <f t="shared" ref="F132:H133" si="21">F133</f>
        <v>19043667</v>
      </c>
      <c r="G132" s="58">
        <f t="shared" si="21"/>
        <v>-0.8</v>
      </c>
      <c r="H132" s="24">
        <f t="shared" si="21"/>
        <v>19043666.199999999</v>
      </c>
    </row>
    <row r="133" spans="1:8" ht="24">
      <c r="A133" s="19" t="s">
        <v>145</v>
      </c>
      <c r="B133" s="34" t="s">
        <v>7</v>
      </c>
      <c r="C133" s="34" t="s">
        <v>55</v>
      </c>
      <c r="D133" s="34" t="s">
        <v>152</v>
      </c>
      <c r="E133" s="34" t="s">
        <v>57</v>
      </c>
      <c r="F133" s="24">
        <f t="shared" si="21"/>
        <v>19043667</v>
      </c>
      <c r="G133" s="58">
        <f t="shared" si="21"/>
        <v>-0.8</v>
      </c>
      <c r="H133" s="24">
        <f t="shared" si="21"/>
        <v>19043666.199999999</v>
      </c>
    </row>
    <row r="134" spans="1:8">
      <c r="A134" s="18" t="s">
        <v>146</v>
      </c>
      <c r="B134" s="32" t="s">
        <v>7</v>
      </c>
      <c r="C134" s="32" t="s">
        <v>55</v>
      </c>
      <c r="D134" s="32" t="s">
        <v>152</v>
      </c>
      <c r="E134" s="32" t="s">
        <v>58</v>
      </c>
      <c r="F134" s="28">
        <v>19043667</v>
      </c>
      <c r="G134" s="55">
        <v>-0.8</v>
      </c>
      <c r="H134" s="28">
        <f>F134+G134</f>
        <v>19043666.199999999</v>
      </c>
    </row>
    <row r="135" spans="1:8" ht="36">
      <c r="A135" s="1" t="s">
        <v>206</v>
      </c>
      <c r="B135" s="22" t="s">
        <v>7</v>
      </c>
      <c r="C135" s="22" t="s">
        <v>55</v>
      </c>
      <c r="D135" s="22" t="s">
        <v>60</v>
      </c>
      <c r="E135" s="23"/>
      <c r="F135" s="25">
        <f t="shared" ref="F135:H136" si="22">F136</f>
        <v>105543424.27</v>
      </c>
      <c r="G135" s="54">
        <f t="shared" si="22"/>
        <v>-105543424.27</v>
      </c>
      <c r="H135" s="25">
        <f t="shared" si="22"/>
        <v>0</v>
      </c>
    </row>
    <row r="136" spans="1:8" ht="24">
      <c r="A136" s="1" t="s">
        <v>145</v>
      </c>
      <c r="B136" s="22" t="s">
        <v>7</v>
      </c>
      <c r="C136" s="22" t="s">
        <v>55</v>
      </c>
      <c r="D136" s="22" t="s">
        <v>60</v>
      </c>
      <c r="E136" s="23" t="s">
        <v>57</v>
      </c>
      <c r="F136" s="25">
        <f t="shared" si="22"/>
        <v>105543424.27</v>
      </c>
      <c r="G136" s="54">
        <f t="shared" si="22"/>
        <v>-105543424.27</v>
      </c>
      <c r="H136" s="25">
        <f t="shared" si="22"/>
        <v>0</v>
      </c>
    </row>
    <row r="137" spans="1:8">
      <c r="A137" s="2" t="s">
        <v>146</v>
      </c>
      <c r="B137" s="26" t="s">
        <v>7</v>
      </c>
      <c r="C137" s="26" t="s">
        <v>55</v>
      </c>
      <c r="D137" s="26" t="s">
        <v>60</v>
      </c>
      <c r="E137" s="27" t="s">
        <v>58</v>
      </c>
      <c r="F137" s="28">
        <v>105543424.27</v>
      </c>
      <c r="G137" s="55">
        <v>-105543424.27</v>
      </c>
      <c r="H137" s="28">
        <f>F137+G137</f>
        <v>0</v>
      </c>
    </row>
    <row r="138" spans="1:8" ht="60">
      <c r="A138" s="1" t="s">
        <v>207</v>
      </c>
      <c r="B138" s="22" t="s">
        <v>7</v>
      </c>
      <c r="C138" s="22" t="s">
        <v>55</v>
      </c>
      <c r="D138" s="22" t="s">
        <v>61</v>
      </c>
      <c r="E138" s="23"/>
      <c r="F138" s="25">
        <f>F139+F142+F145+F148</f>
        <v>6086905.9100000001</v>
      </c>
      <c r="G138" s="54">
        <f>G139+G142+G145+G148</f>
        <v>0</v>
      </c>
      <c r="H138" s="25">
        <f>H139+H142+H145+H148</f>
        <v>6086905.9100000001</v>
      </c>
    </row>
    <row r="139" spans="1:8" ht="36">
      <c r="A139" s="1" t="s">
        <v>205</v>
      </c>
      <c r="B139" s="22" t="s">
        <v>7</v>
      </c>
      <c r="C139" s="22" t="s">
        <v>55</v>
      </c>
      <c r="D139" s="22" t="s">
        <v>62</v>
      </c>
      <c r="E139" s="23"/>
      <c r="F139" s="25">
        <f t="shared" ref="F139:H140" si="23">F140</f>
        <v>2369066.7000000002</v>
      </c>
      <c r="G139" s="54">
        <f t="shared" si="23"/>
        <v>0</v>
      </c>
      <c r="H139" s="25">
        <f t="shared" si="23"/>
        <v>2369066.7000000002</v>
      </c>
    </row>
    <row r="140" spans="1:8" ht="24">
      <c r="A140" s="1" t="s">
        <v>145</v>
      </c>
      <c r="B140" s="22" t="s">
        <v>7</v>
      </c>
      <c r="C140" s="22" t="s">
        <v>55</v>
      </c>
      <c r="D140" s="22" t="s">
        <v>62</v>
      </c>
      <c r="E140" s="23" t="s">
        <v>57</v>
      </c>
      <c r="F140" s="25">
        <f t="shared" si="23"/>
        <v>2369066.7000000002</v>
      </c>
      <c r="G140" s="54">
        <f t="shared" si="23"/>
        <v>0</v>
      </c>
      <c r="H140" s="25">
        <f t="shared" si="23"/>
        <v>2369066.7000000002</v>
      </c>
    </row>
    <row r="141" spans="1:8">
      <c r="A141" s="2" t="s">
        <v>146</v>
      </c>
      <c r="B141" s="26" t="s">
        <v>7</v>
      </c>
      <c r="C141" s="26" t="s">
        <v>55</v>
      </c>
      <c r="D141" s="26" t="s">
        <v>62</v>
      </c>
      <c r="E141" s="27" t="s">
        <v>58</v>
      </c>
      <c r="F141" s="28">
        <v>2369066.7000000002</v>
      </c>
      <c r="G141" s="55"/>
      <c r="H141" s="28">
        <f>F141+G141</f>
        <v>2369066.7000000002</v>
      </c>
    </row>
    <row r="142" spans="1:8" ht="48">
      <c r="A142" s="19" t="s">
        <v>149</v>
      </c>
      <c r="B142" s="34" t="s">
        <v>7</v>
      </c>
      <c r="C142" s="34" t="s">
        <v>55</v>
      </c>
      <c r="D142" s="34" t="s">
        <v>157</v>
      </c>
      <c r="E142" s="34"/>
      <c r="F142" s="24">
        <f>F143</f>
        <v>1739134.65</v>
      </c>
      <c r="G142" s="58">
        <f>G143</f>
        <v>0</v>
      </c>
      <c r="H142" s="24">
        <f>H143</f>
        <v>1739134.65</v>
      </c>
    </row>
    <row r="143" spans="1:8" ht="24">
      <c r="A143" s="19" t="s">
        <v>145</v>
      </c>
      <c r="B143" s="34" t="s">
        <v>7</v>
      </c>
      <c r="C143" s="34" t="s">
        <v>55</v>
      </c>
      <c r="D143" s="34" t="s">
        <v>157</v>
      </c>
      <c r="E143" s="34" t="s">
        <v>57</v>
      </c>
      <c r="F143" s="24">
        <f>+F144</f>
        <v>1739134.65</v>
      </c>
      <c r="G143" s="58">
        <f>+G144</f>
        <v>0</v>
      </c>
      <c r="H143" s="24">
        <f>+H144</f>
        <v>1739134.65</v>
      </c>
    </row>
    <row r="144" spans="1:8">
      <c r="A144" s="18" t="s">
        <v>146</v>
      </c>
      <c r="B144" s="32" t="s">
        <v>7</v>
      </c>
      <c r="C144" s="32" t="s">
        <v>55</v>
      </c>
      <c r="D144" s="32" t="s">
        <v>157</v>
      </c>
      <c r="E144" s="32" t="s">
        <v>58</v>
      </c>
      <c r="F144" s="28">
        <v>1739134.65</v>
      </c>
      <c r="G144" s="55"/>
      <c r="H144" s="28">
        <f>F144+G144</f>
        <v>1739134.65</v>
      </c>
    </row>
    <row r="145" spans="1:8" ht="66" customHeight="1">
      <c r="A145" s="19" t="s">
        <v>151</v>
      </c>
      <c r="B145" s="34" t="s">
        <v>7</v>
      </c>
      <c r="C145" s="34" t="s">
        <v>55</v>
      </c>
      <c r="D145" s="34" t="s">
        <v>158</v>
      </c>
      <c r="E145" s="34"/>
      <c r="F145" s="24">
        <f t="shared" ref="F145:H146" si="24">F146</f>
        <v>912609.33</v>
      </c>
      <c r="G145" s="58">
        <f t="shared" si="24"/>
        <v>0</v>
      </c>
      <c r="H145" s="24">
        <f t="shared" si="24"/>
        <v>912609.33</v>
      </c>
    </row>
    <row r="146" spans="1:8" ht="24">
      <c r="A146" s="19" t="s">
        <v>145</v>
      </c>
      <c r="B146" s="34" t="s">
        <v>7</v>
      </c>
      <c r="C146" s="34" t="s">
        <v>55</v>
      </c>
      <c r="D146" s="34" t="s">
        <v>158</v>
      </c>
      <c r="E146" s="34" t="s">
        <v>57</v>
      </c>
      <c r="F146" s="24">
        <f t="shared" si="24"/>
        <v>912609.33</v>
      </c>
      <c r="G146" s="58">
        <f t="shared" si="24"/>
        <v>0</v>
      </c>
      <c r="H146" s="24">
        <f t="shared" si="24"/>
        <v>912609.33</v>
      </c>
    </row>
    <row r="147" spans="1:8">
      <c r="A147" s="18" t="s">
        <v>146</v>
      </c>
      <c r="B147" s="32" t="s">
        <v>7</v>
      </c>
      <c r="C147" s="32" t="s">
        <v>55</v>
      </c>
      <c r="D147" s="32" t="s">
        <v>158</v>
      </c>
      <c r="E147" s="32" t="s">
        <v>58</v>
      </c>
      <c r="F147" s="28">
        <v>912609.33</v>
      </c>
      <c r="G147" s="55"/>
      <c r="H147" s="28">
        <f>F147+G147</f>
        <v>912609.33</v>
      </c>
    </row>
    <row r="148" spans="1:8" ht="36">
      <c r="A148" s="1" t="s">
        <v>206</v>
      </c>
      <c r="B148" s="22" t="s">
        <v>7</v>
      </c>
      <c r="C148" s="22" t="s">
        <v>55</v>
      </c>
      <c r="D148" s="22" t="s">
        <v>63</v>
      </c>
      <c r="E148" s="23"/>
      <c r="F148" s="25">
        <f t="shared" ref="F148:H149" si="25">F149</f>
        <v>1066095.23</v>
      </c>
      <c r="G148" s="54">
        <f t="shared" si="25"/>
        <v>0</v>
      </c>
      <c r="H148" s="25">
        <f t="shared" si="25"/>
        <v>1066095.23</v>
      </c>
    </row>
    <row r="149" spans="1:8" ht="24">
      <c r="A149" s="1" t="s">
        <v>145</v>
      </c>
      <c r="B149" s="22" t="s">
        <v>7</v>
      </c>
      <c r="C149" s="22" t="s">
        <v>55</v>
      </c>
      <c r="D149" s="22" t="s">
        <v>63</v>
      </c>
      <c r="E149" s="23" t="s">
        <v>57</v>
      </c>
      <c r="F149" s="25">
        <f t="shared" si="25"/>
        <v>1066095.23</v>
      </c>
      <c r="G149" s="54">
        <f t="shared" si="25"/>
        <v>0</v>
      </c>
      <c r="H149" s="25">
        <f t="shared" si="25"/>
        <v>1066095.23</v>
      </c>
    </row>
    <row r="150" spans="1:8">
      <c r="A150" s="2" t="s">
        <v>146</v>
      </c>
      <c r="B150" s="26" t="s">
        <v>7</v>
      </c>
      <c r="C150" s="26" t="s">
        <v>55</v>
      </c>
      <c r="D150" s="26" t="s">
        <v>63</v>
      </c>
      <c r="E150" s="27" t="s">
        <v>58</v>
      </c>
      <c r="F150" s="28">
        <v>1066095.23</v>
      </c>
      <c r="G150" s="55"/>
      <c r="H150" s="28">
        <f>F150+G150</f>
        <v>1066095.23</v>
      </c>
    </row>
    <row r="151" spans="1:8" ht="48">
      <c r="A151" s="1" t="s">
        <v>259</v>
      </c>
      <c r="B151" s="22" t="s">
        <v>7</v>
      </c>
      <c r="C151" s="22" t="s">
        <v>55</v>
      </c>
      <c r="D151" s="22" t="s">
        <v>64</v>
      </c>
      <c r="E151" s="23"/>
      <c r="F151" s="25">
        <f t="shared" ref="F151:H153" si="26">F152</f>
        <v>2508652.69</v>
      </c>
      <c r="G151" s="54">
        <f t="shared" si="26"/>
        <v>0</v>
      </c>
      <c r="H151" s="25">
        <f t="shared" si="26"/>
        <v>2508652.69</v>
      </c>
    </row>
    <row r="152" spans="1:8">
      <c r="A152" s="1" t="s">
        <v>258</v>
      </c>
      <c r="B152" s="22" t="s">
        <v>7</v>
      </c>
      <c r="C152" s="22" t="s">
        <v>55</v>
      </c>
      <c r="D152" s="22" t="s">
        <v>65</v>
      </c>
      <c r="E152" s="23"/>
      <c r="F152" s="25">
        <f t="shared" si="26"/>
        <v>2508652.69</v>
      </c>
      <c r="G152" s="54">
        <f t="shared" si="26"/>
        <v>0</v>
      </c>
      <c r="H152" s="25">
        <f t="shared" si="26"/>
        <v>2508652.69</v>
      </c>
    </row>
    <row r="153" spans="1:8" ht="24">
      <c r="A153" s="1" t="s">
        <v>133</v>
      </c>
      <c r="B153" s="22" t="s">
        <v>7</v>
      </c>
      <c r="C153" s="22" t="s">
        <v>55</v>
      </c>
      <c r="D153" s="22" t="s">
        <v>65</v>
      </c>
      <c r="E153" s="23" t="s">
        <v>15</v>
      </c>
      <c r="F153" s="25">
        <f t="shared" si="26"/>
        <v>2508652.69</v>
      </c>
      <c r="G153" s="54">
        <f t="shared" si="26"/>
        <v>0</v>
      </c>
      <c r="H153" s="25">
        <f t="shared" si="26"/>
        <v>2508652.69</v>
      </c>
    </row>
    <row r="154" spans="1:8" ht="24">
      <c r="A154" s="2" t="s">
        <v>134</v>
      </c>
      <c r="B154" s="26" t="s">
        <v>7</v>
      </c>
      <c r="C154" s="26" t="s">
        <v>55</v>
      </c>
      <c r="D154" s="26" t="s">
        <v>65</v>
      </c>
      <c r="E154" s="27" t="s">
        <v>16</v>
      </c>
      <c r="F154" s="28">
        <v>2508652.69</v>
      </c>
      <c r="G154" s="55"/>
      <c r="H154" s="28">
        <f>F154+G154</f>
        <v>2508652.69</v>
      </c>
    </row>
    <row r="155" spans="1:8">
      <c r="A155" s="1" t="s">
        <v>257</v>
      </c>
      <c r="B155" s="22" t="s">
        <v>7</v>
      </c>
      <c r="C155" s="22" t="s">
        <v>66</v>
      </c>
      <c r="D155" s="22"/>
      <c r="E155" s="23"/>
      <c r="F155" s="25">
        <f>F156+F168+F175</f>
        <v>74098060.659999996</v>
      </c>
      <c r="G155" s="54">
        <f>G156+G168+G175</f>
        <v>-10800000</v>
      </c>
      <c r="H155" s="25">
        <f>H156+H168+H175</f>
        <v>63298060.659999996</v>
      </c>
    </row>
    <row r="156" spans="1:8" ht="48">
      <c r="A156" s="1" t="s">
        <v>256</v>
      </c>
      <c r="B156" s="22" t="s">
        <v>7</v>
      </c>
      <c r="C156" s="22" t="s">
        <v>66</v>
      </c>
      <c r="D156" s="22" t="s">
        <v>67</v>
      </c>
      <c r="E156" s="23"/>
      <c r="F156" s="25">
        <f>F157+F162+F165</f>
        <v>60506993.799999997</v>
      </c>
      <c r="G156" s="54">
        <f>G157+G162+G165</f>
        <v>-10800000</v>
      </c>
      <c r="H156" s="25">
        <f>H157+H162+H165</f>
        <v>49706993.799999997</v>
      </c>
    </row>
    <row r="157" spans="1:8">
      <c r="A157" s="1" t="s">
        <v>253</v>
      </c>
      <c r="B157" s="22" t="s">
        <v>7</v>
      </c>
      <c r="C157" s="22" t="s">
        <v>66</v>
      </c>
      <c r="D157" s="22" t="s">
        <v>68</v>
      </c>
      <c r="E157" s="23"/>
      <c r="F157" s="25">
        <f>F158+F160</f>
        <v>4700000</v>
      </c>
      <c r="G157" s="54">
        <f t="shared" ref="G157:H157" si="27">G158+G160</f>
        <v>0</v>
      </c>
      <c r="H157" s="25">
        <f t="shared" si="27"/>
        <v>4700000</v>
      </c>
    </row>
    <row r="158" spans="1:8" ht="24">
      <c r="A158" s="1" t="s">
        <v>133</v>
      </c>
      <c r="B158" s="22" t="s">
        <v>7</v>
      </c>
      <c r="C158" s="22" t="s">
        <v>66</v>
      </c>
      <c r="D158" s="22" t="s">
        <v>68</v>
      </c>
      <c r="E158" s="23" t="s">
        <v>15</v>
      </c>
      <c r="F158" s="25">
        <f t="shared" ref="F158:H158" si="28">F159</f>
        <v>5428</v>
      </c>
      <c r="G158" s="54">
        <f t="shared" si="28"/>
        <v>0</v>
      </c>
      <c r="H158" s="25">
        <f t="shared" si="28"/>
        <v>5428</v>
      </c>
    </row>
    <row r="159" spans="1:8" ht="24">
      <c r="A159" s="2" t="s">
        <v>134</v>
      </c>
      <c r="B159" s="26" t="s">
        <v>7</v>
      </c>
      <c r="C159" s="26" t="s">
        <v>66</v>
      </c>
      <c r="D159" s="26" t="s">
        <v>68</v>
      </c>
      <c r="E159" s="27" t="s">
        <v>16</v>
      </c>
      <c r="F159" s="28">
        <v>5428</v>
      </c>
      <c r="G159" s="55"/>
      <c r="H159" s="28">
        <f>F159+G159</f>
        <v>5428</v>
      </c>
    </row>
    <row r="160" spans="1:8" ht="14.25" customHeight="1">
      <c r="A160" s="53" t="s">
        <v>135</v>
      </c>
      <c r="B160" s="26"/>
      <c r="C160" s="22" t="s">
        <v>66</v>
      </c>
      <c r="D160" s="22" t="s">
        <v>68</v>
      </c>
      <c r="E160" s="23" t="s">
        <v>17</v>
      </c>
      <c r="F160" s="24">
        <f>F161</f>
        <v>4694572</v>
      </c>
      <c r="G160" s="58">
        <f t="shared" ref="G160:H160" si="29">G161</f>
        <v>0</v>
      </c>
      <c r="H160" s="24">
        <f t="shared" si="29"/>
        <v>4694572</v>
      </c>
    </row>
    <row r="161" spans="1:8" ht="38.25">
      <c r="A161" s="53" t="s">
        <v>137</v>
      </c>
      <c r="B161" s="26"/>
      <c r="C161" s="26" t="s">
        <v>66</v>
      </c>
      <c r="D161" s="26" t="s">
        <v>68</v>
      </c>
      <c r="E161" s="27" t="s">
        <v>39</v>
      </c>
      <c r="F161" s="28">
        <v>4694572</v>
      </c>
      <c r="G161" s="55"/>
      <c r="H161" s="28">
        <f>F161+G161</f>
        <v>4694572</v>
      </c>
    </row>
    <row r="162" spans="1:8" ht="24">
      <c r="A162" s="1" t="s">
        <v>255</v>
      </c>
      <c r="B162" s="22" t="s">
        <v>7</v>
      </c>
      <c r="C162" s="22" t="s">
        <v>66</v>
      </c>
      <c r="D162" s="22" t="s">
        <v>69</v>
      </c>
      <c r="E162" s="23"/>
      <c r="F162" s="25">
        <f t="shared" ref="F162:H163" si="30">F163</f>
        <v>25000000</v>
      </c>
      <c r="G162" s="54">
        <f t="shared" si="30"/>
        <v>0</v>
      </c>
      <c r="H162" s="25">
        <f t="shared" si="30"/>
        <v>25000000</v>
      </c>
    </row>
    <row r="163" spans="1:8" ht="24">
      <c r="A163" s="1" t="s">
        <v>145</v>
      </c>
      <c r="B163" s="22" t="s">
        <v>7</v>
      </c>
      <c r="C163" s="22" t="s">
        <v>66</v>
      </c>
      <c r="D163" s="22" t="s">
        <v>69</v>
      </c>
      <c r="E163" s="23" t="s">
        <v>57</v>
      </c>
      <c r="F163" s="25">
        <f t="shared" si="30"/>
        <v>25000000</v>
      </c>
      <c r="G163" s="54">
        <f t="shared" si="30"/>
        <v>0</v>
      </c>
      <c r="H163" s="25">
        <f t="shared" si="30"/>
        <v>25000000</v>
      </c>
    </row>
    <row r="164" spans="1:8" ht="84">
      <c r="A164" s="4" t="s">
        <v>254</v>
      </c>
      <c r="B164" s="26" t="s">
        <v>7</v>
      </c>
      <c r="C164" s="26" t="s">
        <v>66</v>
      </c>
      <c r="D164" s="26" t="s">
        <v>69</v>
      </c>
      <c r="E164" s="27" t="s">
        <v>70</v>
      </c>
      <c r="F164" s="28">
        <v>25000000</v>
      </c>
      <c r="G164" s="55"/>
      <c r="H164" s="28">
        <f>F164+G164</f>
        <v>25000000</v>
      </c>
    </row>
    <row r="165" spans="1:8" ht="36">
      <c r="A165" s="19" t="s">
        <v>159</v>
      </c>
      <c r="B165" s="34" t="s">
        <v>7</v>
      </c>
      <c r="C165" s="34" t="s">
        <v>66</v>
      </c>
      <c r="D165" s="34" t="s">
        <v>160</v>
      </c>
      <c r="E165" s="34"/>
      <c r="F165" s="24">
        <f t="shared" ref="F165:H166" si="31">F166</f>
        <v>30806993.800000001</v>
      </c>
      <c r="G165" s="58">
        <f t="shared" si="31"/>
        <v>-10800000</v>
      </c>
      <c r="H165" s="24">
        <f t="shared" si="31"/>
        <v>20006993.800000001</v>
      </c>
    </row>
    <row r="166" spans="1:8" ht="24">
      <c r="A166" s="19" t="s">
        <v>145</v>
      </c>
      <c r="B166" s="34" t="s">
        <v>7</v>
      </c>
      <c r="C166" s="34" t="s">
        <v>66</v>
      </c>
      <c r="D166" s="34" t="s">
        <v>160</v>
      </c>
      <c r="E166" s="34" t="s">
        <v>57</v>
      </c>
      <c r="F166" s="24">
        <f t="shared" si="31"/>
        <v>30806993.800000001</v>
      </c>
      <c r="G166" s="58">
        <f t="shared" si="31"/>
        <v>-10800000</v>
      </c>
      <c r="H166" s="24">
        <f t="shared" si="31"/>
        <v>20006993.800000001</v>
      </c>
    </row>
    <row r="167" spans="1:8" ht="84.75" customHeight="1">
      <c r="A167" s="20" t="s">
        <v>169</v>
      </c>
      <c r="B167" s="32" t="s">
        <v>7</v>
      </c>
      <c r="C167" s="32" t="s">
        <v>66</v>
      </c>
      <c r="D167" s="32" t="s">
        <v>160</v>
      </c>
      <c r="E167" s="32" t="s">
        <v>70</v>
      </c>
      <c r="F167" s="28">
        <v>30806993.800000001</v>
      </c>
      <c r="G167" s="55">
        <v>-10800000</v>
      </c>
      <c r="H167" s="28">
        <f>F167+G167</f>
        <v>20006993.800000001</v>
      </c>
    </row>
    <row r="168" spans="1:8" ht="36">
      <c r="A168" s="1" t="s">
        <v>252</v>
      </c>
      <c r="B168" s="22" t="s">
        <v>7</v>
      </c>
      <c r="C168" s="22" t="s">
        <v>66</v>
      </c>
      <c r="D168" s="22" t="s">
        <v>71</v>
      </c>
      <c r="E168" s="23"/>
      <c r="F168" s="25">
        <f>F169+F172</f>
        <v>13480248.140000001</v>
      </c>
      <c r="G168" s="54">
        <f>G169+G172</f>
        <v>0</v>
      </c>
      <c r="H168" s="25">
        <f>H169+H172</f>
        <v>13480248.140000001</v>
      </c>
    </row>
    <row r="169" spans="1:8">
      <c r="A169" s="1" t="s">
        <v>253</v>
      </c>
      <c r="B169" s="22" t="s">
        <v>7</v>
      </c>
      <c r="C169" s="22" t="s">
        <v>66</v>
      </c>
      <c r="D169" s="22" t="s">
        <v>72</v>
      </c>
      <c r="E169" s="23"/>
      <c r="F169" s="25">
        <f t="shared" ref="F169:H170" si="32">F170</f>
        <v>1460000</v>
      </c>
      <c r="G169" s="54">
        <f t="shared" si="32"/>
        <v>0</v>
      </c>
      <c r="H169" s="25">
        <f t="shared" si="32"/>
        <v>1460000</v>
      </c>
    </row>
    <row r="170" spans="1:8" ht="24">
      <c r="A170" s="1" t="s">
        <v>133</v>
      </c>
      <c r="B170" s="22" t="s">
        <v>7</v>
      </c>
      <c r="C170" s="22" t="s">
        <v>66</v>
      </c>
      <c r="D170" s="22" t="s">
        <v>72</v>
      </c>
      <c r="E170" s="23" t="s">
        <v>15</v>
      </c>
      <c r="F170" s="25">
        <f t="shared" si="32"/>
        <v>1460000</v>
      </c>
      <c r="G170" s="54">
        <f t="shared" si="32"/>
        <v>0</v>
      </c>
      <c r="H170" s="25">
        <f t="shared" si="32"/>
        <v>1460000</v>
      </c>
    </row>
    <row r="171" spans="1:8" ht="24">
      <c r="A171" s="2" t="s">
        <v>134</v>
      </c>
      <c r="B171" s="26" t="s">
        <v>7</v>
      </c>
      <c r="C171" s="26" t="s">
        <v>66</v>
      </c>
      <c r="D171" s="26" t="s">
        <v>72</v>
      </c>
      <c r="E171" s="27" t="s">
        <v>16</v>
      </c>
      <c r="F171" s="28">
        <v>1460000</v>
      </c>
      <c r="G171" s="55"/>
      <c r="H171" s="28">
        <f>F171+G171</f>
        <v>1460000</v>
      </c>
    </row>
    <row r="172" spans="1:8" ht="24">
      <c r="A172" s="19" t="s">
        <v>161</v>
      </c>
      <c r="B172" s="34" t="s">
        <v>7</v>
      </c>
      <c r="C172" s="34" t="s">
        <v>66</v>
      </c>
      <c r="D172" s="34" t="s">
        <v>162</v>
      </c>
      <c r="E172" s="34"/>
      <c r="F172" s="24">
        <f t="shared" ref="F172:H173" si="33">F173</f>
        <v>12020248.140000001</v>
      </c>
      <c r="G172" s="58">
        <f t="shared" si="33"/>
        <v>0</v>
      </c>
      <c r="H172" s="24">
        <f t="shared" si="33"/>
        <v>12020248.140000001</v>
      </c>
    </row>
    <row r="173" spans="1:8" ht="24">
      <c r="A173" s="19" t="s">
        <v>133</v>
      </c>
      <c r="B173" s="34" t="s">
        <v>7</v>
      </c>
      <c r="C173" s="34" t="s">
        <v>66</v>
      </c>
      <c r="D173" s="34" t="s">
        <v>162</v>
      </c>
      <c r="E173" s="34" t="s">
        <v>15</v>
      </c>
      <c r="F173" s="24">
        <f t="shared" si="33"/>
        <v>12020248.140000001</v>
      </c>
      <c r="G173" s="58">
        <f t="shared" si="33"/>
        <v>0</v>
      </c>
      <c r="H173" s="24">
        <f t="shared" si="33"/>
        <v>12020248.140000001</v>
      </c>
    </row>
    <row r="174" spans="1:8" ht="24">
      <c r="A174" s="18" t="s">
        <v>134</v>
      </c>
      <c r="B174" s="32" t="s">
        <v>7</v>
      </c>
      <c r="C174" s="32" t="s">
        <v>66</v>
      </c>
      <c r="D174" s="32" t="s">
        <v>162</v>
      </c>
      <c r="E174" s="32" t="s">
        <v>16</v>
      </c>
      <c r="F174" s="28">
        <v>12020248.140000001</v>
      </c>
      <c r="G174" s="55"/>
      <c r="H174" s="28">
        <f>F174+G174</f>
        <v>12020248.140000001</v>
      </c>
    </row>
    <row r="175" spans="1:8">
      <c r="A175" s="19" t="s">
        <v>153</v>
      </c>
      <c r="B175" s="34" t="s">
        <v>7</v>
      </c>
      <c r="C175" s="34" t="s">
        <v>66</v>
      </c>
      <c r="D175" s="34" t="s">
        <v>154</v>
      </c>
      <c r="E175" s="34"/>
      <c r="F175" s="24">
        <f>F176</f>
        <v>110818.72</v>
      </c>
      <c r="G175" s="58">
        <f t="shared" ref="G175:H177" si="34">G176</f>
        <v>0</v>
      </c>
      <c r="H175" s="24">
        <f t="shared" si="34"/>
        <v>110818.72</v>
      </c>
    </row>
    <row r="176" spans="1:8">
      <c r="A176" s="19" t="s">
        <v>155</v>
      </c>
      <c r="B176" s="34" t="s">
        <v>7</v>
      </c>
      <c r="C176" s="34" t="s">
        <v>66</v>
      </c>
      <c r="D176" s="34" t="s">
        <v>156</v>
      </c>
      <c r="E176" s="34"/>
      <c r="F176" s="24">
        <f>F177</f>
        <v>110818.72</v>
      </c>
      <c r="G176" s="58">
        <f t="shared" si="34"/>
        <v>0</v>
      </c>
      <c r="H176" s="24">
        <f t="shared" si="34"/>
        <v>110818.72</v>
      </c>
    </row>
    <row r="177" spans="1:8">
      <c r="A177" s="19" t="s">
        <v>163</v>
      </c>
      <c r="B177" s="34" t="s">
        <v>7</v>
      </c>
      <c r="C177" s="34" t="s">
        <v>66</v>
      </c>
      <c r="D177" s="34" t="s">
        <v>156</v>
      </c>
      <c r="E177" s="34" t="s">
        <v>99</v>
      </c>
      <c r="F177" s="24">
        <f>F178</f>
        <v>110818.72</v>
      </c>
      <c r="G177" s="58">
        <f t="shared" si="34"/>
        <v>0</v>
      </c>
      <c r="H177" s="24">
        <f t="shared" si="34"/>
        <v>110818.72</v>
      </c>
    </row>
    <row r="178" spans="1:8">
      <c r="A178" s="18" t="s">
        <v>164</v>
      </c>
      <c r="B178" s="32" t="s">
        <v>7</v>
      </c>
      <c r="C178" s="32" t="s">
        <v>66</v>
      </c>
      <c r="D178" s="32" t="s">
        <v>156</v>
      </c>
      <c r="E178" s="32" t="s">
        <v>101</v>
      </c>
      <c r="F178" s="28">
        <v>110818.72</v>
      </c>
      <c r="G178" s="55"/>
      <c r="H178" s="28">
        <f>F178+G178</f>
        <v>110818.72</v>
      </c>
    </row>
    <row r="179" spans="1:8">
      <c r="A179" s="1" t="s">
        <v>251</v>
      </c>
      <c r="B179" s="22" t="s">
        <v>7</v>
      </c>
      <c r="C179" s="22" t="s">
        <v>73</v>
      </c>
      <c r="D179" s="22"/>
      <c r="E179" s="23"/>
      <c r="F179" s="25">
        <f>F180+F184</f>
        <v>35653412.789999999</v>
      </c>
      <c r="G179" s="54">
        <f>G180+G184</f>
        <v>834749.14</v>
      </c>
      <c r="H179" s="25">
        <f>H180+H184</f>
        <v>36488161.93</v>
      </c>
    </row>
    <row r="180" spans="1:8" ht="48">
      <c r="A180" s="19" t="s">
        <v>165</v>
      </c>
      <c r="B180" s="34" t="s">
        <v>7</v>
      </c>
      <c r="C180" s="34" t="s">
        <v>73</v>
      </c>
      <c r="D180" s="34" t="s">
        <v>166</v>
      </c>
      <c r="E180" s="34"/>
      <c r="F180" s="25">
        <f>F181</f>
        <v>6000000</v>
      </c>
      <c r="G180" s="54">
        <f t="shared" ref="G180:H182" si="35">G181</f>
        <v>0</v>
      </c>
      <c r="H180" s="25">
        <f t="shared" si="35"/>
        <v>6000000</v>
      </c>
    </row>
    <row r="181" spans="1:8" ht="36">
      <c r="A181" s="19" t="s">
        <v>167</v>
      </c>
      <c r="B181" s="34" t="s">
        <v>7</v>
      </c>
      <c r="C181" s="34" t="s">
        <v>73</v>
      </c>
      <c r="D181" s="34" t="s">
        <v>168</v>
      </c>
      <c r="E181" s="34"/>
      <c r="F181" s="25">
        <f>F182</f>
        <v>6000000</v>
      </c>
      <c r="G181" s="54">
        <f t="shared" si="35"/>
        <v>0</v>
      </c>
      <c r="H181" s="25">
        <f t="shared" si="35"/>
        <v>6000000</v>
      </c>
    </row>
    <row r="182" spans="1:8" ht="24">
      <c r="A182" s="19" t="s">
        <v>145</v>
      </c>
      <c r="B182" s="34" t="s">
        <v>7</v>
      </c>
      <c r="C182" s="34" t="s">
        <v>73</v>
      </c>
      <c r="D182" s="34" t="s">
        <v>168</v>
      </c>
      <c r="E182" s="34" t="s">
        <v>57</v>
      </c>
      <c r="F182" s="25">
        <f>F183</f>
        <v>6000000</v>
      </c>
      <c r="G182" s="54">
        <f t="shared" si="35"/>
        <v>0</v>
      </c>
      <c r="H182" s="25">
        <f t="shared" si="35"/>
        <v>6000000</v>
      </c>
    </row>
    <row r="183" spans="1:8">
      <c r="A183" s="18" t="s">
        <v>146</v>
      </c>
      <c r="B183" s="32" t="s">
        <v>7</v>
      </c>
      <c r="C183" s="32" t="s">
        <v>73</v>
      </c>
      <c r="D183" s="32" t="s">
        <v>168</v>
      </c>
      <c r="E183" s="32" t="s">
        <v>58</v>
      </c>
      <c r="F183" s="33">
        <v>6000000</v>
      </c>
      <c r="G183" s="61"/>
      <c r="H183" s="28">
        <f>F183+G183</f>
        <v>6000000</v>
      </c>
    </row>
    <row r="184" spans="1:8" ht="48">
      <c r="A184" s="1" t="s">
        <v>250</v>
      </c>
      <c r="B184" s="22" t="s">
        <v>7</v>
      </c>
      <c r="C184" s="22" t="s">
        <v>73</v>
      </c>
      <c r="D184" s="22" t="s">
        <v>74</v>
      </c>
      <c r="E184" s="23"/>
      <c r="F184" s="25">
        <f>F185+F190+F193+F198</f>
        <v>29653412.789999999</v>
      </c>
      <c r="G184" s="54">
        <f>G185+G190+G193+G198</f>
        <v>834749.14</v>
      </c>
      <c r="H184" s="25">
        <f>H185+H190+H193+H198</f>
        <v>30488161.93</v>
      </c>
    </row>
    <row r="185" spans="1:8">
      <c r="A185" s="1" t="s">
        <v>249</v>
      </c>
      <c r="B185" s="22" t="s">
        <v>7</v>
      </c>
      <c r="C185" s="22" t="s">
        <v>73</v>
      </c>
      <c r="D185" s="22" t="s">
        <v>75</v>
      </c>
      <c r="E185" s="23"/>
      <c r="F185" s="25">
        <f>F186+F188</f>
        <v>13100000</v>
      </c>
      <c r="G185" s="54">
        <f>G186+G188</f>
        <v>825312.24</v>
      </c>
      <c r="H185" s="25">
        <f>H186+H188</f>
        <v>13925312.24</v>
      </c>
    </row>
    <row r="186" spans="1:8" ht="24">
      <c r="A186" s="1" t="s">
        <v>133</v>
      </c>
      <c r="B186" s="22" t="s">
        <v>7</v>
      </c>
      <c r="C186" s="22" t="s">
        <v>73</v>
      </c>
      <c r="D186" s="22" t="s">
        <v>75</v>
      </c>
      <c r="E186" s="23" t="s">
        <v>15</v>
      </c>
      <c r="F186" s="25">
        <f>F187</f>
        <v>11600000</v>
      </c>
      <c r="G186" s="54">
        <f>G187</f>
        <v>825312.24</v>
      </c>
      <c r="H186" s="25">
        <f>H187</f>
        <v>12425312.24</v>
      </c>
    </row>
    <row r="187" spans="1:8" ht="24">
      <c r="A187" s="2" t="s">
        <v>134</v>
      </c>
      <c r="B187" s="26" t="s">
        <v>7</v>
      </c>
      <c r="C187" s="26" t="s">
        <v>73</v>
      </c>
      <c r="D187" s="26" t="s">
        <v>75</v>
      </c>
      <c r="E187" s="27" t="s">
        <v>16</v>
      </c>
      <c r="F187" s="28">
        <v>11600000</v>
      </c>
      <c r="G187" s="55">
        <v>825312.24</v>
      </c>
      <c r="H187" s="28">
        <f>F187+G187</f>
        <v>12425312.24</v>
      </c>
    </row>
    <row r="188" spans="1:8">
      <c r="A188" s="1" t="s">
        <v>135</v>
      </c>
      <c r="B188" s="22" t="s">
        <v>7</v>
      </c>
      <c r="C188" s="22" t="s">
        <v>73</v>
      </c>
      <c r="D188" s="22" t="s">
        <v>75</v>
      </c>
      <c r="E188" s="23" t="s">
        <v>17</v>
      </c>
      <c r="F188" s="25">
        <f>F189</f>
        <v>1500000</v>
      </c>
      <c r="G188" s="54">
        <f>G189</f>
        <v>0</v>
      </c>
      <c r="H188" s="25">
        <f>H189</f>
        <v>1500000</v>
      </c>
    </row>
    <row r="189" spans="1:8" ht="36">
      <c r="A189" s="2" t="s">
        <v>137</v>
      </c>
      <c r="B189" s="26" t="s">
        <v>7</v>
      </c>
      <c r="C189" s="26" t="s">
        <v>73</v>
      </c>
      <c r="D189" s="26" t="s">
        <v>75</v>
      </c>
      <c r="E189" s="27" t="s">
        <v>39</v>
      </c>
      <c r="F189" s="28">
        <v>1500000</v>
      </c>
      <c r="G189" s="55"/>
      <c r="H189" s="28">
        <f>F189+G189</f>
        <v>1500000</v>
      </c>
    </row>
    <row r="190" spans="1:8">
      <c r="A190" s="1" t="s">
        <v>248</v>
      </c>
      <c r="B190" s="22" t="s">
        <v>7</v>
      </c>
      <c r="C190" s="22" t="s">
        <v>73</v>
      </c>
      <c r="D190" s="22" t="s">
        <v>76</v>
      </c>
      <c r="E190" s="23"/>
      <c r="F190" s="25">
        <f t="shared" ref="F190:H191" si="36">F191</f>
        <v>2330000</v>
      </c>
      <c r="G190" s="54">
        <f t="shared" si="36"/>
        <v>0</v>
      </c>
      <c r="H190" s="25">
        <f t="shared" si="36"/>
        <v>2330000</v>
      </c>
    </row>
    <row r="191" spans="1:8" ht="24">
      <c r="A191" s="1" t="s">
        <v>133</v>
      </c>
      <c r="B191" s="22" t="s">
        <v>7</v>
      </c>
      <c r="C191" s="22" t="s">
        <v>73</v>
      </c>
      <c r="D191" s="22" t="s">
        <v>76</v>
      </c>
      <c r="E191" s="23" t="s">
        <v>15</v>
      </c>
      <c r="F191" s="25">
        <f t="shared" si="36"/>
        <v>2330000</v>
      </c>
      <c r="G191" s="54">
        <f t="shared" si="36"/>
        <v>0</v>
      </c>
      <c r="H191" s="25">
        <f t="shared" si="36"/>
        <v>2330000</v>
      </c>
    </row>
    <row r="192" spans="1:8" ht="24">
      <c r="A192" s="2" t="s">
        <v>134</v>
      </c>
      <c r="B192" s="26" t="s">
        <v>7</v>
      </c>
      <c r="C192" s="26" t="s">
        <v>73</v>
      </c>
      <c r="D192" s="26" t="s">
        <v>76</v>
      </c>
      <c r="E192" s="27" t="s">
        <v>16</v>
      </c>
      <c r="F192" s="28">
        <v>2330000</v>
      </c>
      <c r="G192" s="55"/>
      <c r="H192" s="28">
        <f>F192+G192</f>
        <v>2330000</v>
      </c>
    </row>
    <row r="193" spans="1:8">
      <c r="A193" s="1" t="s">
        <v>247</v>
      </c>
      <c r="B193" s="22" t="s">
        <v>7</v>
      </c>
      <c r="C193" s="22" t="s">
        <v>73</v>
      </c>
      <c r="D193" s="22" t="s">
        <v>77</v>
      </c>
      <c r="E193" s="23"/>
      <c r="F193" s="25">
        <f>F194+F196</f>
        <v>1477472</v>
      </c>
      <c r="G193" s="54">
        <f>G194+G196</f>
        <v>9436.9</v>
      </c>
      <c r="H193" s="25">
        <f>H194+H196</f>
        <v>1486908.9</v>
      </c>
    </row>
    <row r="194" spans="1:8" ht="24">
      <c r="A194" s="1" t="s">
        <v>133</v>
      </c>
      <c r="B194" s="22" t="s">
        <v>7</v>
      </c>
      <c r="C194" s="22" t="s">
        <v>73</v>
      </c>
      <c r="D194" s="22" t="s">
        <v>77</v>
      </c>
      <c r="E194" s="23" t="s">
        <v>15</v>
      </c>
      <c r="F194" s="25">
        <f>F195</f>
        <v>754838</v>
      </c>
      <c r="G194" s="54">
        <f>G195</f>
        <v>9436.9</v>
      </c>
      <c r="H194" s="25">
        <f>H195</f>
        <v>764274.9</v>
      </c>
    </row>
    <row r="195" spans="1:8" ht="24">
      <c r="A195" s="2" t="s">
        <v>134</v>
      </c>
      <c r="B195" s="26" t="s">
        <v>7</v>
      </c>
      <c r="C195" s="26" t="s">
        <v>73</v>
      </c>
      <c r="D195" s="26" t="s">
        <v>77</v>
      </c>
      <c r="E195" s="27" t="s">
        <v>16</v>
      </c>
      <c r="F195" s="28">
        <v>754838</v>
      </c>
      <c r="G195" s="55">
        <v>9436.9</v>
      </c>
      <c r="H195" s="28">
        <f>F195+G195</f>
        <v>764274.9</v>
      </c>
    </row>
    <row r="196" spans="1:8">
      <c r="A196" s="1" t="s">
        <v>135</v>
      </c>
      <c r="B196" s="22" t="s">
        <v>7</v>
      </c>
      <c r="C196" s="22" t="s">
        <v>73</v>
      </c>
      <c r="D196" s="22" t="s">
        <v>77</v>
      </c>
      <c r="E196" s="23" t="s">
        <v>17</v>
      </c>
      <c r="F196" s="25">
        <f>F197</f>
        <v>722634</v>
      </c>
      <c r="G196" s="54">
        <f>G197</f>
        <v>0</v>
      </c>
      <c r="H196" s="25">
        <f>H197</f>
        <v>722634</v>
      </c>
    </row>
    <row r="197" spans="1:8" ht="36">
      <c r="A197" s="2" t="s">
        <v>137</v>
      </c>
      <c r="B197" s="26" t="s">
        <v>7</v>
      </c>
      <c r="C197" s="26" t="s">
        <v>73</v>
      </c>
      <c r="D197" s="26" t="s">
        <v>77</v>
      </c>
      <c r="E197" s="27" t="s">
        <v>39</v>
      </c>
      <c r="F197" s="28">
        <v>722634</v>
      </c>
      <c r="G197" s="55"/>
      <c r="H197" s="28">
        <f>F197+G197</f>
        <v>722634</v>
      </c>
    </row>
    <row r="198" spans="1:8" ht="24">
      <c r="A198" s="1" t="s">
        <v>246</v>
      </c>
      <c r="B198" s="22" t="s">
        <v>7</v>
      </c>
      <c r="C198" s="22" t="s">
        <v>73</v>
      </c>
      <c r="D198" s="22" t="s">
        <v>78</v>
      </c>
      <c r="E198" s="23"/>
      <c r="F198" s="25">
        <f>F199+F201</f>
        <v>12745940.789999999</v>
      </c>
      <c r="G198" s="54">
        <f>G199+G201</f>
        <v>0</v>
      </c>
      <c r="H198" s="25">
        <f>H199+H201</f>
        <v>12745940.789999999</v>
      </c>
    </row>
    <row r="199" spans="1:8" ht="24">
      <c r="A199" s="1" t="s">
        <v>133</v>
      </c>
      <c r="B199" s="22" t="s">
        <v>7</v>
      </c>
      <c r="C199" s="22" t="s">
        <v>73</v>
      </c>
      <c r="D199" s="22" t="s">
        <v>78</v>
      </c>
      <c r="E199" s="23" t="s">
        <v>15</v>
      </c>
      <c r="F199" s="25">
        <f>F200</f>
        <v>12320196.43</v>
      </c>
      <c r="G199" s="54">
        <f>G200</f>
        <v>0</v>
      </c>
      <c r="H199" s="25">
        <f>H200</f>
        <v>12320196.43</v>
      </c>
    </row>
    <row r="200" spans="1:8" ht="24">
      <c r="A200" s="2" t="s">
        <v>134</v>
      </c>
      <c r="B200" s="26" t="s">
        <v>7</v>
      </c>
      <c r="C200" s="26" t="s">
        <v>73</v>
      </c>
      <c r="D200" s="26" t="s">
        <v>78</v>
      </c>
      <c r="E200" s="27" t="s">
        <v>16</v>
      </c>
      <c r="F200" s="28">
        <v>12320196.43</v>
      </c>
      <c r="G200" s="55"/>
      <c r="H200" s="28">
        <f>F200+G200</f>
        <v>12320196.43</v>
      </c>
    </row>
    <row r="201" spans="1:8">
      <c r="A201" s="1" t="s">
        <v>135</v>
      </c>
      <c r="B201" s="22" t="s">
        <v>7</v>
      </c>
      <c r="C201" s="22" t="s">
        <v>73</v>
      </c>
      <c r="D201" s="22" t="s">
        <v>78</v>
      </c>
      <c r="E201" s="23" t="s">
        <v>17</v>
      </c>
      <c r="F201" s="25">
        <f>F202</f>
        <v>425744.36</v>
      </c>
      <c r="G201" s="54">
        <f>G202</f>
        <v>0</v>
      </c>
      <c r="H201" s="25">
        <f>H202</f>
        <v>425744.36</v>
      </c>
    </row>
    <row r="202" spans="1:8" ht="36">
      <c r="A202" s="2" t="s">
        <v>137</v>
      </c>
      <c r="B202" s="26" t="s">
        <v>7</v>
      </c>
      <c r="C202" s="26" t="s">
        <v>73</v>
      </c>
      <c r="D202" s="26" t="s">
        <v>78</v>
      </c>
      <c r="E202" s="27" t="s">
        <v>39</v>
      </c>
      <c r="F202" s="28">
        <v>425744.36</v>
      </c>
      <c r="G202" s="55"/>
      <c r="H202" s="28">
        <f>F202+G202</f>
        <v>425744.36</v>
      </c>
    </row>
    <row r="203" spans="1:8">
      <c r="A203" s="1" t="s">
        <v>245</v>
      </c>
      <c r="B203" s="22" t="s">
        <v>7</v>
      </c>
      <c r="C203" s="22" t="s">
        <v>79</v>
      </c>
      <c r="D203" s="22"/>
      <c r="E203" s="23"/>
      <c r="F203" s="25">
        <f t="shared" ref="F203:H204" si="37">F204</f>
        <v>37816390.280000001</v>
      </c>
      <c r="G203" s="54">
        <f t="shared" si="37"/>
        <v>195919.26</v>
      </c>
      <c r="H203" s="25">
        <f t="shared" si="37"/>
        <v>38012309.539999999</v>
      </c>
    </row>
    <row r="204" spans="1:8">
      <c r="A204" s="1" t="s">
        <v>244</v>
      </c>
      <c r="B204" s="22" t="s">
        <v>7</v>
      </c>
      <c r="C204" s="22" t="s">
        <v>80</v>
      </c>
      <c r="D204" s="22"/>
      <c r="E204" s="23"/>
      <c r="F204" s="25">
        <f t="shared" si="37"/>
        <v>37816390.280000001</v>
      </c>
      <c r="G204" s="54">
        <f t="shared" si="37"/>
        <v>195919.26</v>
      </c>
      <c r="H204" s="25">
        <f t="shared" si="37"/>
        <v>38012309.539999999</v>
      </c>
    </row>
    <row r="205" spans="1:8" ht="36">
      <c r="A205" s="1" t="s">
        <v>243</v>
      </c>
      <c r="B205" s="22" t="s">
        <v>7</v>
      </c>
      <c r="C205" s="22" t="s">
        <v>80</v>
      </c>
      <c r="D205" s="22" t="s">
        <v>81</v>
      </c>
      <c r="E205" s="23"/>
      <c r="F205" s="25">
        <f>+F206+F217+F225+F229+F233</f>
        <v>37816390.280000001</v>
      </c>
      <c r="G205" s="54">
        <f>+G206+G217+G225+G229+G233</f>
        <v>195919.26</v>
      </c>
      <c r="H205" s="25">
        <f>+H206+H217+H225+H229+H233</f>
        <v>38012309.539999999</v>
      </c>
    </row>
    <row r="206" spans="1:8" ht="36">
      <c r="A206" s="1" t="s">
        <v>242</v>
      </c>
      <c r="B206" s="22" t="s">
        <v>7</v>
      </c>
      <c r="C206" s="22" t="s">
        <v>80</v>
      </c>
      <c r="D206" s="22" t="s">
        <v>82</v>
      </c>
      <c r="E206" s="23"/>
      <c r="F206" s="25">
        <f>F207+F214</f>
        <v>15728364.279999999</v>
      </c>
      <c r="G206" s="54">
        <f>G207+G214</f>
        <v>195919.26</v>
      </c>
      <c r="H206" s="25">
        <f>H207+H214</f>
        <v>15924283.540000001</v>
      </c>
    </row>
    <row r="207" spans="1:8" ht="24">
      <c r="A207" s="1" t="s">
        <v>240</v>
      </c>
      <c r="B207" s="22" t="s">
        <v>7</v>
      </c>
      <c r="C207" s="22" t="s">
        <v>80</v>
      </c>
      <c r="D207" s="22" t="s">
        <v>83</v>
      </c>
      <c r="E207" s="23"/>
      <c r="F207" s="25">
        <f>F208+F210+F212</f>
        <v>2739364.28</v>
      </c>
      <c r="G207" s="54">
        <f>G208+G210+G212</f>
        <v>126193.21</v>
      </c>
      <c r="H207" s="25">
        <f>H208+H210+H212</f>
        <v>2865557.4899999998</v>
      </c>
    </row>
    <row r="208" spans="1:8" ht="60">
      <c r="A208" s="1" t="s">
        <v>131</v>
      </c>
      <c r="B208" s="22" t="s">
        <v>7</v>
      </c>
      <c r="C208" s="22" t="s">
        <v>80</v>
      </c>
      <c r="D208" s="22" t="s">
        <v>83</v>
      </c>
      <c r="E208" s="23" t="s">
        <v>12</v>
      </c>
      <c r="F208" s="25">
        <f>F209</f>
        <v>1607000</v>
      </c>
      <c r="G208" s="54">
        <f>G209</f>
        <v>75124.210000000006</v>
      </c>
      <c r="H208" s="25">
        <f>H209</f>
        <v>1682124.21</v>
      </c>
    </row>
    <row r="209" spans="1:8">
      <c r="A209" s="2" t="s">
        <v>239</v>
      </c>
      <c r="B209" s="26" t="s">
        <v>7</v>
      </c>
      <c r="C209" s="26" t="s">
        <v>80</v>
      </c>
      <c r="D209" s="26" t="s">
        <v>83</v>
      </c>
      <c r="E209" s="27" t="s">
        <v>84</v>
      </c>
      <c r="F209" s="28">
        <v>1607000</v>
      </c>
      <c r="G209" s="55">
        <v>75124.210000000006</v>
      </c>
      <c r="H209" s="28">
        <f>F209+G209</f>
        <v>1682124.21</v>
      </c>
    </row>
    <row r="210" spans="1:8" ht="24">
      <c r="A210" s="1" t="s">
        <v>133</v>
      </c>
      <c r="B210" s="22" t="s">
        <v>7</v>
      </c>
      <c r="C210" s="22" t="s">
        <v>80</v>
      </c>
      <c r="D210" s="22" t="s">
        <v>83</v>
      </c>
      <c r="E210" s="23" t="s">
        <v>15</v>
      </c>
      <c r="F210" s="25">
        <f>F211</f>
        <v>1127332.3400000001</v>
      </c>
      <c r="G210" s="54">
        <f>G211</f>
        <v>51069</v>
      </c>
      <c r="H210" s="25">
        <f>H211</f>
        <v>1178401.3400000001</v>
      </c>
    </row>
    <row r="211" spans="1:8" ht="24">
      <c r="A211" s="2" t="s">
        <v>134</v>
      </c>
      <c r="B211" s="26" t="s">
        <v>7</v>
      </c>
      <c r="C211" s="26" t="s">
        <v>80</v>
      </c>
      <c r="D211" s="26" t="s">
        <v>83</v>
      </c>
      <c r="E211" s="27" t="s">
        <v>16</v>
      </c>
      <c r="F211" s="28">
        <v>1127332.3400000001</v>
      </c>
      <c r="G211" s="55">
        <v>51069</v>
      </c>
      <c r="H211" s="28">
        <f>F211+G211</f>
        <v>1178401.3400000001</v>
      </c>
    </row>
    <row r="212" spans="1:8">
      <c r="A212" s="1" t="s">
        <v>135</v>
      </c>
      <c r="B212" s="22" t="s">
        <v>7</v>
      </c>
      <c r="C212" s="22" t="s">
        <v>80</v>
      </c>
      <c r="D212" s="22" t="s">
        <v>83</v>
      </c>
      <c r="E212" s="23" t="s">
        <v>17</v>
      </c>
      <c r="F212" s="25">
        <f>F213</f>
        <v>5031.9399999999996</v>
      </c>
      <c r="G212" s="54">
        <f>G213</f>
        <v>0</v>
      </c>
      <c r="H212" s="25">
        <f>H213</f>
        <v>5031.9399999999996</v>
      </c>
    </row>
    <row r="213" spans="1:8">
      <c r="A213" s="2" t="s">
        <v>185</v>
      </c>
      <c r="B213" s="26" t="s">
        <v>7</v>
      </c>
      <c r="C213" s="26" t="s">
        <v>80</v>
      </c>
      <c r="D213" s="26" t="s">
        <v>83</v>
      </c>
      <c r="E213" s="27" t="s">
        <v>18</v>
      </c>
      <c r="F213" s="28">
        <v>5031.9399999999996</v>
      </c>
      <c r="G213" s="55"/>
      <c r="H213" s="28">
        <f>F213+G213</f>
        <v>5031.9399999999996</v>
      </c>
    </row>
    <row r="214" spans="1:8" ht="24">
      <c r="A214" s="1" t="s">
        <v>220</v>
      </c>
      <c r="B214" s="22" t="s">
        <v>7</v>
      </c>
      <c r="C214" s="22" t="s">
        <v>80</v>
      </c>
      <c r="D214" s="22" t="s">
        <v>85</v>
      </c>
      <c r="E214" s="23"/>
      <c r="F214" s="25">
        <f t="shared" ref="F214:H215" si="38">F215</f>
        <v>12989000</v>
      </c>
      <c r="G214" s="54">
        <f t="shared" si="38"/>
        <v>69726.05</v>
      </c>
      <c r="H214" s="25">
        <f t="shared" si="38"/>
        <v>13058726.050000001</v>
      </c>
    </row>
    <row r="215" spans="1:8" ht="24">
      <c r="A215" s="1" t="s">
        <v>136</v>
      </c>
      <c r="B215" s="22" t="s">
        <v>7</v>
      </c>
      <c r="C215" s="22" t="s">
        <v>80</v>
      </c>
      <c r="D215" s="22" t="s">
        <v>85</v>
      </c>
      <c r="E215" s="23" t="s">
        <v>35</v>
      </c>
      <c r="F215" s="25">
        <f t="shared" si="38"/>
        <v>12989000</v>
      </c>
      <c r="G215" s="54">
        <f t="shared" si="38"/>
        <v>69726.05</v>
      </c>
      <c r="H215" s="25">
        <f t="shared" si="38"/>
        <v>13058726.050000001</v>
      </c>
    </row>
    <row r="216" spans="1:8">
      <c r="A216" s="2" t="s">
        <v>144</v>
      </c>
      <c r="B216" s="26" t="s">
        <v>7</v>
      </c>
      <c r="C216" s="26" t="s">
        <v>80</v>
      </c>
      <c r="D216" s="26" t="s">
        <v>85</v>
      </c>
      <c r="E216" s="27" t="s">
        <v>86</v>
      </c>
      <c r="F216" s="28">
        <v>12989000</v>
      </c>
      <c r="G216" s="55">
        <v>69726.05</v>
      </c>
      <c r="H216" s="28">
        <f>F216+G216</f>
        <v>13058726.050000001</v>
      </c>
    </row>
    <row r="217" spans="1:8" ht="36">
      <c r="A217" s="1" t="s">
        <v>241</v>
      </c>
      <c r="B217" s="22" t="s">
        <v>7</v>
      </c>
      <c r="C217" s="22" t="s">
        <v>80</v>
      </c>
      <c r="D217" s="22" t="s">
        <v>87</v>
      </c>
      <c r="E217" s="23"/>
      <c r="F217" s="25">
        <f>F218</f>
        <v>6568000</v>
      </c>
      <c r="G217" s="54">
        <f>G218</f>
        <v>0</v>
      </c>
      <c r="H217" s="25">
        <f>H218</f>
        <v>6568000</v>
      </c>
    </row>
    <row r="218" spans="1:8" ht="24">
      <c r="A218" s="1" t="s">
        <v>240</v>
      </c>
      <c r="B218" s="22" t="s">
        <v>7</v>
      </c>
      <c r="C218" s="22" t="s">
        <v>80</v>
      </c>
      <c r="D218" s="22" t="s">
        <v>88</v>
      </c>
      <c r="E218" s="23"/>
      <c r="F218" s="25">
        <f>F219+F221+F223</f>
        <v>6568000</v>
      </c>
      <c r="G218" s="54">
        <f>G219+G221+G223</f>
        <v>0</v>
      </c>
      <c r="H218" s="25">
        <f>H219+H221+H223</f>
        <v>6568000</v>
      </c>
    </row>
    <row r="219" spans="1:8" ht="60">
      <c r="A219" s="1" t="s">
        <v>131</v>
      </c>
      <c r="B219" s="22" t="s">
        <v>7</v>
      </c>
      <c r="C219" s="22" t="s">
        <v>80</v>
      </c>
      <c r="D219" s="22" t="s">
        <v>88</v>
      </c>
      <c r="E219" s="23" t="s">
        <v>12</v>
      </c>
      <c r="F219" s="25">
        <f>F220</f>
        <v>4695000</v>
      </c>
      <c r="G219" s="54">
        <f>G220</f>
        <v>50100</v>
      </c>
      <c r="H219" s="25">
        <f>H220</f>
        <v>4745100</v>
      </c>
    </row>
    <row r="220" spans="1:8">
      <c r="A220" s="2" t="s">
        <v>239</v>
      </c>
      <c r="B220" s="26" t="s">
        <v>7</v>
      </c>
      <c r="C220" s="26" t="s">
        <v>80</v>
      </c>
      <c r="D220" s="26" t="s">
        <v>88</v>
      </c>
      <c r="E220" s="27" t="s">
        <v>84</v>
      </c>
      <c r="F220" s="28">
        <v>4695000</v>
      </c>
      <c r="G220" s="55">
        <v>50100</v>
      </c>
      <c r="H220" s="28">
        <f>F220+G220</f>
        <v>4745100</v>
      </c>
    </row>
    <row r="221" spans="1:8" ht="24">
      <c r="A221" s="1" t="s">
        <v>133</v>
      </c>
      <c r="B221" s="22" t="s">
        <v>7</v>
      </c>
      <c r="C221" s="22" t="s">
        <v>80</v>
      </c>
      <c r="D221" s="22" t="s">
        <v>88</v>
      </c>
      <c r="E221" s="23" t="s">
        <v>15</v>
      </c>
      <c r="F221" s="25">
        <f>F222</f>
        <v>1852657</v>
      </c>
      <c r="G221" s="54">
        <f>G222</f>
        <v>-50100</v>
      </c>
      <c r="H221" s="25">
        <f>H222</f>
        <v>1802557</v>
      </c>
    </row>
    <row r="222" spans="1:8" ht="24">
      <c r="A222" s="2" t="s">
        <v>134</v>
      </c>
      <c r="B222" s="26" t="s">
        <v>7</v>
      </c>
      <c r="C222" s="26" t="s">
        <v>80</v>
      </c>
      <c r="D222" s="26" t="s">
        <v>88</v>
      </c>
      <c r="E222" s="27" t="s">
        <v>16</v>
      </c>
      <c r="F222" s="28">
        <v>1852657</v>
      </c>
      <c r="G222" s="55">
        <v>-50100</v>
      </c>
      <c r="H222" s="28">
        <f>F222+G222</f>
        <v>1802557</v>
      </c>
    </row>
    <row r="223" spans="1:8">
      <c r="A223" s="1" t="s">
        <v>135</v>
      </c>
      <c r="B223" s="22" t="s">
        <v>7</v>
      </c>
      <c r="C223" s="22" t="s">
        <v>80</v>
      </c>
      <c r="D223" s="22" t="s">
        <v>88</v>
      </c>
      <c r="E223" s="23" t="s">
        <v>17</v>
      </c>
      <c r="F223" s="25">
        <f>F224</f>
        <v>20343</v>
      </c>
      <c r="G223" s="54">
        <f>G224</f>
        <v>0</v>
      </c>
      <c r="H223" s="25">
        <f>H224</f>
        <v>20343</v>
      </c>
    </row>
    <row r="224" spans="1:8">
      <c r="A224" s="2" t="s">
        <v>185</v>
      </c>
      <c r="B224" s="26" t="s">
        <v>7</v>
      </c>
      <c r="C224" s="26" t="s">
        <v>80</v>
      </c>
      <c r="D224" s="26" t="s">
        <v>88</v>
      </c>
      <c r="E224" s="27" t="s">
        <v>18</v>
      </c>
      <c r="F224" s="28">
        <v>20343</v>
      </c>
      <c r="G224" s="55"/>
      <c r="H224" s="28">
        <f>F224+G224</f>
        <v>20343</v>
      </c>
    </row>
    <row r="225" spans="1:8" ht="36">
      <c r="A225" s="1" t="s">
        <v>238</v>
      </c>
      <c r="B225" s="22" t="s">
        <v>7</v>
      </c>
      <c r="C225" s="22" t="s">
        <v>80</v>
      </c>
      <c r="D225" s="22" t="s">
        <v>89</v>
      </c>
      <c r="E225" s="23"/>
      <c r="F225" s="25">
        <f t="shared" ref="F225:H227" si="39">F226</f>
        <v>11423000</v>
      </c>
      <c r="G225" s="54">
        <f t="shared" si="39"/>
        <v>0</v>
      </c>
      <c r="H225" s="25">
        <f t="shared" si="39"/>
        <v>11423000</v>
      </c>
    </row>
    <row r="226" spans="1:8" ht="24">
      <c r="A226" s="1" t="s">
        <v>220</v>
      </c>
      <c r="B226" s="22" t="s">
        <v>7</v>
      </c>
      <c r="C226" s="22" t="s">
        <v>80</v>
      </c>
      <c r="D226" s="22" t="s">
        <v>90</v>
      </c>
      <c r="E226" s="23"/>
      <c r="F226" s="25">
        <f t="shared" si="39"/>
        <v>11423000</v>
      </c>
      <c r="G226" s="54">
        <f t="shared" si="39"/>
        <v>0</v>
      </c>
      <c r="H226" s="25">
        <f t="shared" si="39"/>
        <v>11423000</v>
      </c>
    </row>
    <row r="227" spans="1:8" ht="24">
      <c r="A227" s="1" t="s">
        <v>136</v>
      </c>
      <c r="B227" s="22" t="s">
        <v>7</v>
      </c>
      <c r="C227" s="22" t="s">
        <v>80</v>
      </c>
      <c r="D227" s="22" t="s">
        <v>90</v>
      </c>
      <c r="E227" s="23" t="s">
        <v>35</v>
      </c>
      <c r="F227" s="25">
        <f t="shared" si="39"/>
        <v>11423000</v>
      </c>
      <c r="G227" s="54">
        <f t="shared" si="39"/>
        <v>0</v>
      </c>
      <c r="H227" s="25">
        <f t="shared" si="39"/>
        <v>11423000</v>
      </c>
    </row>
    <row r="228" spans="1:8">
      <c r="A228" s="2" t="s">
        <v>144</v>
      </c>
      <c r="B228" s="26" t="s">
        <v>7</v>
      </c>
      <c r="C228" s="26" t="s">
        <v>80</v>
      </c>
      <c r="D228" s="26" t="s">
        <v>90</v>
      </c>
      <c r="E228" s="27" t="s">
        <v>86</v>
      </c>
      <c r="F228" s="28">
        <v>11423000</v>
      </c>
      <c r="G228" s="55"/>
      <c r="H228" s="28">
        <f>F228+G228</f>
        <v>11423000</v>
      </c>
    </row>
    <row r="229" spans="1:8" ht="48">
      <c r="A229" s="1" t="s">
        <v>237</v>
      </c>
      <c r="B229" s="22" t="s">
        <v>7</v>
      </c>
      <c r="C229" s="22" t="s">
        <v>80</v>
      </c>
      <c r="D229" s="22" t="s">
        <v>91</v>
      </c>
      <c r="E229" s="23"/>
      <c r="F229" s="25">
        <f t="shared" ref="F229:H231" si="40">F230</f>
        <v>3443249</v>
      </c>
      <c r="G229" s="54">
        <f t="shared" si="40"/>
        <v>0</v>
      </c>
      <c r="H229" s="25">
        <f t="shared" si="40"/>
        <v>3443249</v>
      </c>
    </row>
    <row r="230" spans="1:8" ht="24">
      <c r="A230" s="1" t="s">
        <v>220</v>
      </c>
      <c r="B230" s="22" t="s">
        <v>7</v>
      </c>
      <c r="C230" s="22" t="s">
        <v>80</v>
      </c>
      <c r="D230" s="22" t="s">
        <v>92</v>
      </c>
      <c r="E230" s="23"/>
      <c r="F230" s="25">
        <f t="shared" si="40"/>
        <v>3443249</v>
      </c>
      <c r="G230" s="54">
        <f t="shared" si="40"/>
        <v>0</v>
      </c>
      <c r="H230" s="25">
        <f t="shared" si="40"/>
        <v>3443249</v>
      </c>
    </row>
    <row r="231" spans="1:8" ht="24">
      <c r="A231" s="1" t="s">
        <v>136</v>
      </c>
      <c r="B231" s="22" t="s">
        <v>7</v>
      </c>
      <c r="C231" s="22" t="s">
        <v>80</v>
      </c>
      <c r="D231" s="22" t="s">
        <v>92</v>
      </c>
      <c r="E231" s="23" t="s">
        <v>35</v>
      </c>
      <c r="F231" s="25">
        <f t="shared" si="40"/>
        <v>3443249</v>
      </c>
      <c r="G231" s="54">
        <f t="shared" si="40"/>
        <v>0</v>
      </c>
      <c r="H231" s="25">
        <f t="shared" si="40"/>
        <v>3443249</v>
      </c>
    </row>
    <row r="232" spans="1:8">
      <c r="A232" s="2" t="s">
        <v>144</v>
      </c>
      <c r="B232" s="26" t="s">
        <v>7</v>
      </c>
      <c r="C232" s="26" t="s">
        <v>80</v>
      </c>
      <c r="D232" s="26" t="s">
        <v>92</v>
      </c>
      <c r="E232" s="27" t="s">
        <v>86</v>
      </c>
      <c r="F232" s="28">
        <v>3443249</v>
      </c>
      <c r="G232" s="55"/>
      <c r="H232" s="28">
        <f>F232+G232</f>
        <v>3443249</v>
      </c>
    </row>
    <row r="233" spans="1:8" ht="48">
      <c r="A233" s="1" t="s">
        <v>236</v>
      </c>
      <c r="B233" s="22" t="s">
        <v>7</v>
      </c>
      <c r="C233" s="22" t="s">
        <v>80</v>
      </c>
      <c r="D233" s="22" t="s">
        <v>93</v>
      </c>
      <c r="E233" s="23"/>
      <c r="F233" s="25">
        <f t="shared" ref="F233:H235" si="41">F234</f>
        <v>653777</v>
      </c>
      <c r="G233" s="54">
        <f t="shared" si="41"/>
        <v>0</v>
      </c>
      <c r="H233" s="25">
        <f t="shared" si="41"/>
        <v>653777</v>
      </c>
    </row>
    <row r="234" spans="1:8">
      <c r="A234" s="1" t="s">
        <v>235</v>
      </c>
      <c r="B234" s="22" t="s">
        <v>7</v>
      </c>
      <c r="C234" s="22" t="s">
        <v>80</v>
      </c>
      <c r="D234" s="22" t="s">
        <v>94</v>
      </c>
      <c r="E234" s="23"/>
      <c r="F234" s="25">
        <f t="shared" si="41"/>
        <v>653777</v>
      </c>
      <c r="G234" s="54">
        <f t="shared" si="41"/>
        <v>0</v>
      </c>
      <c r="H234" s="25">
        <f t="shared" si="41"/>
        <v>653777</v>
      </c>
    </row>
    <row r="235" spans="1:8" ht="24">
      <c r="A235" s="1" t="s">
        <v>133</v>
      </c>
      <c r="B235" s="22" t="s">
        <v>7</v>
      </c>
      <c r="C235" s="22" t="s">
        <v>80</v>
      </c>
      <c r="D235" s="22" t="s">
        <v>94</v>
      </c>
      <c r="E235" s="23" t="s">
        <v>15</v>
      </c>
      <c r="F235" s="25">
        <f t="shared" si="41"/>
        <v>653777</v>
      </c>
      <c r="G235" s="54">
        <f t="shared" si="41"/>
        <v>0</v>
      </c>
      <c r="H235" s="25">
        <f t="shared" si="41"/>
        <v>653777</v>
      </c>
    </row>
    <row r="236" spans="1:8" ht="24">
      <c r="A236" s="2" t="s">
        <v>134</v>
      </c>
      <c r="B236" s="26" t="s">
        <v>7</v>
      </c>
      <c r="C236" s="26" t="s">
        <v>80</v>
      </c>
      <c r="D236" s="26" t="s">
        <v>94</v>
      </c>
      <c r="E236" s="27" t="s">
        <v>16</v>
      </c>
      <c r="F236" s="28">
        <v>653777</v>
      </c>
      <c r="G236" s="55"/>
      <c r="H236" s="28">
        <f>F236+G236</f>
        <v>653777</v>
      </c>
    </row>
    <row r="237" spans="1:8">
      <c r="A237" s="1" t="s">
        <v>128</v>
      </c>
      <c r="B237" s="22" t="s">
        <v>7</v>
      </c>
      <c r="C237" s="22" t="s">
        <v>95</v>
      </c>
      <c r="D237" s="22"/>
      <c r="E237" s="23"/>
      <c r="F237" s="25">
        <f>F238+F254</f>
        <v>5832292.5</v>
      </c>
      <c r="G237" s="54">
        <f>G238+G254</f>
        <v>0</v>
      </c>
      <c r="H237" s="25">
        <f>H238+H254</f>
        <v>5832292.5</v>
      </c>
    </row>
    <row r="238" spans="1:8">
      <c r="A238" s="1" t="s">
        <v>129</v>
      </c>
      <c r="B238" s="22" t="s">
        <v>7</v>
      </c>
      <c r="C238" s="22" t="s">
        <v>96</v>
      </c>
      <c r="D238" s="22"/>
      <c r="E238" s="23"/>
      <c r="F238" s="25">
        <f>F239+F250</f>
        <v>2124423.5700000003</v>
      </c>
      <c r="G238" s="54">
        <f>G239+G250</f>
        <v>0</v>
      </c>
      <c r="H238" s="25">
        <f>H239+H250</f>
        <v>2124423.5700000003</v>
      </c>
    </row>
    <row r="239" spans="1:8" ht="36">
      <c r="A239" s="1" t="s">
        <v>230</v>
      </c>
      <c r="B239" s="22" t="s">
        <v>7</v>
      </c>
      <c r="C239" s="22" t="s">
        <v>96</v>
      </c>
      <c r="D239" s="22" t="s">
        <v>97</v>
      </c>
      <c r="E239" s="23"/>
      <c r="F239" s="25">
        <f>F240+F244+F247</f>
        <v>1944423.57</v>
      </c>
      <c r="G239" s="54">
        <f>G240+G244+G247</f>
        <v>0</v>
      </c>
      <c r="H239" s="25">
        <f>H240+H244+H247</f>
        <v>1944423.57</v>
      </c>
    </row>
    <row r="240" spans="1:8">
      <c r="A240" s="1" t="s">
        <v>229</v>
      </c>
      <c r="B240" s="22" t="s">
        <v>7</v>
      </c>
      <c r="C240" s="22" t="s">
        <v>96</v>
      </c>
      <c r="D240" s="22" t="s">
        <v>98</v>
      </c>
      <c r="E240" s="23"/>
      <c r="F240" s="25">
        <f>F241</f>
        <v>544423.57000000007</v>
      </c>
      <c r="G240" s="54">
        <f>G241</f>
        <v>0</v>
      </c>
      <c r="H240" s="25">
        <f>H241</f>
        <v>544423.57000000007</v>
      </c>
    </row>
    <row r="241" spans="1:8">
      <c r="A241" s="1" t="s">
        <v>163</v>
      </c>
      <c r="B241" s="22" t="s">
        <v>7</v>
      </c>
      <c r="C241" s="22" t="s">
        <v>96</v>
      </c>
      <c r="D241" s="22" t="s">
        <v>98</v>
      </c>
      <c r="E241" s="23" t="s">
        <v>99</v>
      </c>
      <c r="F241" s="25">
        <f>F242+F243</f>
        <v>544423.57000000007</v>
      </c>
      <c r="G241" s="54">
        <f>G242+G243</f>
        <v>0</v>
      </c>
      <c r="H241" s="25">
        <f>H242+H243</f>
        <v>544423.57000000007</v>
      </c>
    </row>
    <row r="242" spans="1:8">
      <c r="A242" s="2" t="s">
        <v>234</v>
      </c>
      <c r="B242" s="26" t="s">
        <v>7</v>
      </c>
      <c r="C242" s="26" t="s">
        <v>96</v>
      </c>
      <c r="D242" s="26" t="s">
        <v>98</v>
      </c>
      <c r="E242" s="27" t="s">
        <v>100</v>
      </c>
      <c r="F242" s="28">
        <v>360000</v>
      </c>
      <c r="G242" s="55"/>
      <c r="H242" s="28">
        <f>F242+G242</f>
        <v>360000</v>
      </c>
    </row>
    <row r="243" spans="1:8">
      <c r="A243" s="2" t="s">
        <v>164</v>
      </c>
      <c r="B243" s="26" t="s">
        <v>7</v>
      </c>
      <c r="C243" s="26" t="s">
        <v>96</v>
      </c>
      <c r="D243" s="26" t="s">
        <v>98</v>
      </c>
      <c r="E243" s="27" t="s">
        <v>101</v>
      </c>
      <c r="F243" s="28">
        <v>184423.57</v>
      </c>
      <c r="G243" s="55"/>
      <c r="H243" s="28">
        <f>F243+G243</f>
        <v>184423.57</v>
      </c>
    </row>
    <row r="244" spans="1:8" ht="24">
      <c r="A244" s="1" t="s">
        <v>233</v>
      </c>
      <c r="B244" s="22" t="s">
        <v>7</v>
      </c>
      <c r="C244" s="22" t="s">
        <v>96</v>
      </c>
      <c r="D244" s="22" t="s">
        <v>102</v>
      </c>
      <c r="E244" s="23"/>
      <c r="F244" s="25">
        <f t="shared" ref="F244:H245" si="42">F245</f>
        <v>400000</v>
      </c>
      <c r="G244" s="54">
        <f t="shared" si="42"/>
        <v>0</v>
      </c>
      <c r="H244" s="25">
        <f t="shared" si="42"/>
        <v>400000</v>
      </c>
    </row>
    <row r="245" spans="1:8">
      <c r="A245" s="1" t="s">
        <v>163</v>
      </c>
      <c r="B245" s="22" t="s">
        <v>7</v>
      </c>
      <c r="C245" s="22" t="s">
        <v>96</v>
      </c>
      <c r="D245" s="22" t="s">
        <v>102</v>
      </c>
      <c r="E245" s="23" t="s">
        <v>99</v>
      </c>
      <c r="F245" s="25">
        <f t="shared" si="42"/>
        <v>400000</v>
      </c>
      <c r="G245" s="54">
        <f t="shared" si="42"/>
        <v>0</v>
      </c>
      <c r="H245" s="25">
        <f t="shared" si="42"/>
        <v>400000</v>
      </c>
    </row>
    <row r="246" spans="1:8">
      <c r="A246" s="2" t="s">
        <v>164</v>
      </c>
      <c r="B246" s="26" t="s">
        <v>7</v>
      </c>
      <c r="C246" s="26" t="s">
        <v>96</v>
      </c>
      <c r="D246" s="26" t="s">
        <v>102</v>
      </c>
      <c r="E246" s="27" t="s">
        <v>101</v>
      </c>
      <c r="F246" s="28">
        <v>400000</v>
      </c>
      <c r="G246" s="55"/>
      <c r="H246" s="28">
        <f>F246+G246</f>
        <v>400000</v>
      </c>
    </row>
    <row r="247" spans="1:8" ht="36">
      <c r="A247" s="1" t="s">
        <v>232</v>
      </c>
      <c r="B247" s="22" t="s">
        <v>7</v>
      </c>
      <c r="C247" s="22" t="s">
        <v>96</v>
      </c>
      <c r="D247" s="22" t="s">
        <v>103</v>
      </c>
      <c r="E247" s="23"/>
      <c r="F247" s="25">
        <f t="shared" ref="F247:H248" si="43">F248</f>
        <v>1000000</v>
      </c>
      <c r="G247" s="54">
        <f t="shared" si="43"/>
        <v>0</v>
      </c>
      <c r="H247" s="25">
        <f t="shared" si="43"/>
        <v>1000000</v>
      </c>
    </row>
    <row r="248" spans="1:8">
      <c r="A248" s="1" t="s">
        <v>192</v>
      </c>
      <c r="B248" s="22" t="s">
        <v>7</v>
      </c>
      <c r="C248" s="22" t="s">
        <v>96</v>
      </c>
      <c r="D248" s="22" t="s">
        <v>103</v>
      </c>
      <c r="E248" s="23" t="s">
        <v>104</v>
      </c>
      <c r="F248" s="25">
        <f t="shared" si="43"/>
        <v>1000000</v>
      </c>
      <c r="G248" s="54">
        <f t="shared" si="43"/>
        <v>0</v>
      </c>
      <c r="H248" s="25">
        <f t="shared" si="43"/>
        <v>1000000</v>
      </c>
    </row>
    <row r="249" spans="1:8">
      <c r="A249" s="2" t="s">
        <v>193</v>
      </c>
      <c r="B249" s="26" t="s">
        <v>7</v>
      </c>
      <c r="C249" s="26" t="s">
        <v>96</v>
      </c>
      <c r="D249" s="26" t="s">
        <v>103</v>
      </c>
      <c r="E249" s="27" t="s">
        <v>105</v>
      </c>
      <c r="F249" s="28">
        <v>1000000</v>
      </c>
      <c r="G249" s="55"/>
      <c r="H249" s="28">
        <f>F249+G249</f>
        <v>1000000</v>
      </c>
    </row>
    <row r="250" spans="1:8">
      <c r="A250" s="1" t="s">
        <v>153</v>
      </c>
      <c r="B250" s="22" t="s">
        <v>7</v>
      </c>
      <c r="C250" s="22" t="s">
        <v>96</v>
      </c>
      <c r="D250" s="22" t="s">
        <v>154</v>
      </c>
      <c r="E250" s="22"/>
      <c r="F250" s="24">
        <f>F251</f>
        <v>180000</v>
      </c>
      <c r="G250" s="58">
        <f t="shared" ref="G250:H252" si="44">G251</f>
        <v>0</v>
      </c>
      <c r="H250" s="24">
        <f t="shared" si="44"/>
        <v>180000</v>
      </c>
    </row>
    <row r="251" spans="1:8">
      <c r="A251" s="1" t="s">
        <v>170</v>
      </c>
      <c r="B251" s="22" t="s">
        <v>7</v>
      </c>
      <c r="C251" s="22" t="s">
        <v>96</v>
      </c>
      <c r="D251" s="22" t="s">
        <v>171</v>
      </c>
      <c r="E251" s="22"/>
      <c r="F251" s="24">
        <f>F252</f>
        <v>180000</v>
      </c>
      <c r="G251" s="58">
        <f t="shared" si="44"/>
        <v>0</v>
      </c>
      <c r="H251" s="24">
        <f t="shared" si="44"/>
        <v>180000</v>
      </c>
    </row>
    <row r="252" spans="1:8">
      <c r="A252" s="1" t="s">
        <v>163</v>
      </c>
      <c r="B252" s="22" t="s">
        <v>7</v>
      </c>
      <c r="C252" s="22" t="s">
        <v>96</v>
      </c>
      <c r="D252" s="22" t="s">
        <v>171</v>
      </c>
      <c r="E252" s="22" t="s">
        <v>99</v>
      </c>
      <c r="F252" s="24">
        <f>F253</f>
        <v>180000</v>
      </c>
      <c r="G252" s="58">
        <f t="shared" si="44"/>
        <v>0</v>
      </c>
      <c r="H252" s="24">
        <f t="shared" si="44"/>
        <v>180000</v>
      </c>
    </row>
    <row r="253" spans="1:8">
      <c r="A253" s="2" t="s">
        <v>164</v>
      </c>
      <c r="B253" s="26" t="s">
        <v>7</v>
      </c>
      <c r="C253" s="26" t="s">
        <v>96</v>
      </c>
      <c r="D253" s="26" t="s">
        <v>171</v>
      </c>
      <c r="E253" s="26" t="s">
        <v>101</v>
      </c>
      <c r="F253" s="28">
        <v>180000</v>
      </c>
      <c r="G253" s="55"/>
      <c r="H253" s="28">
        <f>F253+G253</f>
        <v>180000</v>
      </c>
    </row>
    <row r="254" spans="1:8">
      <c r="A254" s="1" t="s">
        <v>231</v>
      </c>
      <c r="B254" s="22" t="s">
        <v>7</v>
      </c>
      <c r="C254" s="22" t="s">
        <v>106</v>
      </c>
      <c r="D254" s="22"/>
      <c r="E254" s="23"/>
      <c r="F254" s="25">
        <f>F255+F268</f>
        <v>3707868.9299999997</v>
      </c>
      <c r="G254" s="54">
        <f>G255+G268</f>
        <v>0</v>
      </c>
      <c r="H254" s="25">
        <f>H255+H268</f>
        <v>3707868.9299999997</v>
      </c>
    </row>
    <row r="255" spans="1:8" ht="36">
      <c r="A255" s="1" t="s">
        <v>230</v>
      </c>
      <c r="B255" s="22" t="s">
        <v>7</v>
      </c>
      <c r="C255" s="22" t="s">
        <v>106</v>
      </c>
      <c r="D255" s="22" t="s">
        <v>97</v>
      </c>
      <c r="E255" s="23"/>
      <c r="F255" s="25">
        <f>F256+F259+F262+F265</f>
        <v>3407868.9299999997</v>
      </c>
      <c r="G255" s="54">
        <f>G256+G259+G262+G265</f>
        <v>0</v>
      </c>
      <c r="H255" s="25">
        <f>H256+H259+H262+H265</f>
        <v>3407868.9299999997</v>
      </c>
    </row>
    <row r="256" spans="1:8">
      <c r="A256" s="1" t="s">
        <v>229</v>
      </c>
      <c r="B256" s="22" t="s">
        <v>7</v>
      </c>
      <c r="C256" s="22" t="s">
        <v>106</v>
      </c>
      <c r="D256" s="22" t="s">
        <v>98</v>
      </c>
      <c r="E256" s="23"/>
      <c r="F256" s="25">
        <f t="shared" ref="F256:H257" si="45">F257</f>
        <v>50000</v>
      </c>
      <c r="G256" s="54">
        <f t="shared" si="45"/>
        <v>0</v>
      </c>
      <c r="H256" s="25">
        <f t="shared" si="45"/>
        <v>50000</v>
      </c>
    </row>
    <row r="257" spans="1:8" ht="24">
      <c r="A257" s="1" t="s">
        <v>136</v>
      </c>
      <c r="B257" s="22" t="s">
        <v>7</v>
      </c>
      <c r="C257" s="22" t="s">
        <v>106</v>
      </c>
      <c r="D257" s="22" t="s">
        <v>98</v>
      </c>
      <c r="E257" s="23" t="s">
        <v>35</v>
      </c>
      <c r="F257" s="25">
        <f t="shared" si="45"/>
        <v>50000</v>
      </c>
      <c r="G257" s="54">
        <f t="shared" si="45"/>
        <v>0</v>
      </c>
      <c r="H257" s="25">
        <f t="shared" si="45"/>
        <v>50000</v>
      </c>
    </row>
    <row r="258" spans="1:8" ht="24">
      <c r="A258" s="2" t="s">
        <v>224</v>
      </c>
      <c r="B258" s="26" t="s">
        <v>7</v>
      </c>
      <c r="C258" s="26" t="s">
        <v>106</v>
      </c>
      <c r="D258" s="26" t="s">
        <v>98</v>
      </c>
      <c r="E258" s="27" t="s">
        <v>36</v>
      </c>
      <c r="F258" s="28">
        <v>50000</v>
      </c>
      <c r="G258" s="55"/>
      <c r="H258" s="28">
        <f>F258+G258</f>
        <v>50000</v>
      </c>
    </row>
    <row r="259" spans="1:8" ht="72">
      <c r="A259" s="1" t="s">
        <v>228</v>
      </c>
      <c r="B259" s="22" t="s">
        <v>7</v>
      </c>
      <c r="C259" s="22" t="s">
        <v>106</v>
      </c>
      <c r="D259" s="22" t="s">
        <v>107</v>
      </c>
      <c r="E259" s="23"/>
      <c r="F259" s="25">
        <f t="shared" ref="F259:H260" si="46">F260</f>
        <v>515576.43</v>
      </c>
      <c r="G259" s="54">
        <f t="shared" si="46"/>
        <v>0</v>
      </c>
      <c r="H259" s="25">
        <f t="shared" si="46"/>
        <v>515576.43</v>
      </c>
    </row>
    <row r="260" spans="1:8">
      <c r="A260" s="1" t="s">
        <v>163</v>
      </c>
      <c r="B260" s="22" t="s">
        <v>7</v>
      </c>
      <c r="C260" s="22" t="s">
        <v>106</v>
      </c>
      <c r="D260" s="22" t="s">
        <v>107</v>
      </c>
      <c r="E260" s="23" t="s">
        <v>99</v>
      </c>
      <c r="F260" s="25">
        <f t="shared" si="46"/>
        <v>515576.43</v>
      </c>
      <c r="G260" s="54">
        <f t="shared" si="46"/>
        <v>0</v>
      </c>
      <c r="H260" s="25">
        <f t="shared" si="46"/>
        <v>515576.43</v>
      </c>
    </row>
    <row r="261" spans="1:8">
      <c r="A261" s="2" t="s">
        <v>164</v>
      </c>
      <c r="B261" s="26" t="s">
        <v>7</v>
      </c>
      <c r="C261" s="26" t="s">
        <v>106</v>
      </c>
      <c r="D261" s="26" t="s">
        <v>107</v>
      </c>
      <c r="E261" s="27" t="s">
        <v>101</v>
      </c>
      <c r="F261" s="28">
        <v>515576.43</v>
      </c>
      <c r="G261" s="55"/>
      <c r="H261" s="28">
        <f>F261+G261</f>
        <v>515576.43</v>
      </c>
    </row>
    <row r="262" spans="1:8" ht="36">
      <c r="A262" s="1" t="s">
        <v>227</v>
      </c>
      <c r="B262" s="22" t="s">
        <v>7</v>
      </c>
      <c r="C262" s="22" t="s">
        <v>106</v>
      </c>
      <c r="D262" s="22" t="s">
        <v>108</v>
      </c>
      <c r="E262" s="23"/>
      <c r="F262" s="25">
        <f t="shared" ref="F262:H263" si="47">F263</f>
        <v>1098000</v>
      </c>
      <c r="G262" s="54">
        <f t="shared" si="47"/>
        <v>0</v>
      </c>
      <c r="H262" s="25">
        <f t="shared" si="47"/>
        <v>1098000</v>
      </c>
    </row>
    <row r="263" spans="1:8">
      <c r="A263" s="1" t="s">
        <v>135</v>
      </c>
      <c r="B263" s="22" t="s">
        <v>7</v>
      </c>
      <c r="C263" s="22" t="s">
        <v>106</v>
      </c>
      <c r="D263" s="22" t="s">
        <v>108</v>
      </c>
      <c r="E263" s="23" t="s">
        <v>17</v>
      </c>
      <c r="F263" s="25">
        <f t="shared" si="47"/>
        <v>1098000</v>
      </c>
      <c r="G263" s="54">
        <f t="shared" si="47"/>
        <v>0</v>
      </c>
      <c r="H263" s="25">
        <f t="shared" si="47"/>
        <v>1098000</v>
      </c>
    </row>
    <row r="264" spans="1:8" ht="36">
      <c r="A264" s="2" t="s">
        <v>137</v>
      </c>
      <c r="B264" s="26" t="s">
        <v>7</v>
      </c>
      <c r="C264" s="26" t="s">
        <v>106</v>
      </c>
      <c r="D264" s="26" t="s">
        <v>108</v>
      </c>
      <c r="E264" s="27" t="s">
        <v>39</v>
      </c>
      <c r="F264" s="28">
        <v>1098000</v>
      </c>
      <c r="G264" s="55"/>
      <c r="H264" s="28">
        <f>F264+G264</f>
        <v>1098000</v>
      </c>
    </row>
    <row r="265" spans="1:8" ht="36">
      <c r="A265" s="1" t="s">
        <v>172</v>
      </c>
      <c r="B265" s="22" t="s">
        <v>7</v>
      </c>
      <c r="C265" s="22" t="s">
        <v>106</v>
      </c>
      <c r="D265" s="22" t="s">
        <v>173</v>
      </c>
      <c r="E265" s="22"/>
      <c r="F265" s="24">
        <f t="shared" ref="F265:H266" si="48">F266</f>
        <v>1744292.5</v>
      </c>
      <c r="G265" s="58">
        <f t="shared" si="48"/>
        <v>0</v>
      </c>
      <c r="H265" s="24">
        <f t="shared" si="48"/>
        <v>1744292.5</v>
      </c>
    </row>
    <row r="266" spans="1:8">
      <c r="A266" s="1" t="s">
        <v>163</v>
      </c>
      <c r="B266" s="22" t="s">
        <v>7</v>
      </c>
      <c r="C266" s="22" t="s">
        <v>106</v>
      </c>
      <c r="D266" s="22" t="s">
        <v>173</v>
      </c>
      <c r="E266" s="22" t="s">
        <v>99</v>
      </c>
      <c r="F266" s="24">
        <f t="shared" si="48"/>
        <v>1744292.5</v>
      </c>
      <c r="G266" s="58">
        <f t="shared" si="48"/>
        <v>0</v>
      </c>
      <c r="H266" s="24">
        <f t="shared" si="48"/>
        <v>1744292.5</v>
      </c>
    </row>
    <row r="267" spans="1:8">
      <c r="A267" s="2" t="s">
        <v>164</v>
      </c>
      <c r="B267" s="26" t="s">
        <v>7</v>
      </c>
      <c r="C267" s="26" t="s">
        <v>106</v>
      </c>
      <c r="D267" s="26" t="s">
        <v>173</v>
      </c>
      <c r="E267" s="26" t="s">
        <v>101</v>
      </c>
      <c r="F267" s="28">
        <v>1744292.5</v>
      </c>
      <c r="G267" s="55"/>
      <c r="H267" s="28">
        <f>F267+G267</f>
        <v>1744292.5</v>
      </c>
    </row>
    <row r="268" spans="1:8" ht="48">
      <c r="A268" s="1" t="s">
        <v>226</v>
      </c>
      <c r="B268" s="22" t="s">
        <v>7</v>
      </c>
      <c r="C268" s="22" t="s">
        <v>106</v>
      </c>
      <c r="D268" s="22" t="s">
        <v>109</v>
      </c>
      <c r="E268" s="23"/>
      <c r="F268" s="25">
        <f t="shared" ref="F268:H270" si="49">F269</f>
        <v>300000</v>
      </c>
      <c r="G268" s="54">
        <f t="shared" si="49"/>
        <v>0</v>
      </c>
      <c r="H268" s="25">
        <f t="shared" si="49"/>
        <v>300000</v>
      </c>
    </row>
    <row r="269" spans="1:8" ht="48">
      <c r="A269" s="1" t="s">
        <v>225</v>
      </c>
      <c r="B269" s="22" t="s">
        <v>7</v>
      </c>
      <c r="C269" s="22" t="s">
        <v>106</v>
      </c>
      <c r="D269" s="22" t="s">
        <v>110</v>
      </c>
      <c r="E269" s="23"/>
      <c r="F269" s="25">
        <f t="shared" si="49"/>
        <v>300000</v>
      </c>
      <c r="G269" s="54">
        <f t="shared" si="49"/>
        <v>0</v>
      </c>
      <c r="H269" s="25">
        <f t="shared" si="49"/>
        <v>300000</v>
      </c>
    </row>
    <row r="270" spans="1:8" ht="24">
      <c r="A270" s="1" t="s">
        <v>136</v>
      </c>
      <c r="B270" s="22" t="s">
        <v>7</v>
      </c>
      <c r="C270" s="22" t="s">
        <v>106</v>
      </c>
      <c r="D270" s="22" t="s">
        <v>110</v>
      </c>
      <c r="E270" s="23" t="s">
        <v>35</v>
      </c>
      <c r="F270" s="25">
        <f t="shared" si="49"/>
        <v>300000</v>
      </c>
      <c r="G270" s="54">
        <f t="shared" si="49"/>
        <v>0</v>
      </c>
      <c r="H270" s="25">
        <f t="shared" si="49"/>
        <v>300000</v>
      </c>
    </row>
    <row r="271" spans="1:8" ht="24">
      <c r="A271" s="2" t="s">
        <v>224</v>
      </c>
      <c r="B271" s="26" t="s">
        <v>7</v>
      </c>
      <c r="C271" s="26" t="s">
        <v>106</v>
      </c>
      <c r="D271" s="26" t="s">
        <v>110</v>
      </c>
      <c r="E271" s="27" t="s">
        <v>36</v>
      </c>
      <c r="F271" s="28">
        <v>300000</v>
      </c>
      <c r="G271" s="55"/>
      <c r="H271" s="28">
        <f>F271+G271</f>
        <v>300000</v>
      </c>
    </row>
    <row r="272" spans="1:8">
      <c r="A272" s="2" t="s">
        <v>223</v>
      </c>
      <c r="B272" s="22" t="s">
        <v>7</v>
      </c>
      <c r="C272" s="22" t="s">
        <v>111</v>
      </c>
      <c r="D272" s="22"/>
      <c r="E272" s="23"/>
      <c r="F272" s="25">
        <f t="shared" ref="F272:H273" si="50">F273</f>
        <v>14461620</v>
      </c>
      <c r="G272" s="54">
        <f t="shared" si="50"/>
        <v>0</v>
      </c>
      <c r="H272" s="25">
        <f t="shared" si="50"/>
        <v>14461620</v>
      </c>
    </row>
    <row r="273" spans="1:8">
      <c r="A273" s="2" t="s">
        <v>222</v>
      </c>
      <c r="B273" s="22" t="s">
        <v>7</v>
      </c>
      <c r="C273" s="22" t="s">
        <v>112</v>
      </c>
      <c r="D273" s="22"/>
      <c r="E273" s="23"/>
      <c r="F273" s="25">
        <f t="shared" si="50"/>
        <v>14461620</v>
      </c>
      <c r="G273" s="54">
        <f t="shared" si="50"/>
        <v>0</v>
      </c>
      <c r="H273" s="25">
        <f t="shared" si="50"/>
        <v>14461620</v>
      </c>
    </row>
    <row r="274" spans="1:8" ht="48">
      <c r="A274" s="2" t="s">
        <v>221</v>
      </c>
      <c r="B274" s="22" t="s">
        <v>7</v>
      </c>
      <c r="C274" s="22" t="s">
        <v>112</v>
      </c>
      <c r="D274" s="22" t="s">
        <v>113</v>
      </c>
      <c r="E274" s="23"/>
      <c r="F274" s="25">
        <f>F275+F278</f>
        <v>14461620</v>
      </c>
      <c r="G274" s="54">
        <f>G275+G278</f>
        <v>0</v>
      </c>
      <c r="H274" s="25">
        <f>H275+H278</f>
        <v>14461620</v>
      </c>
    </row>
    <row r="275" spans="1:8" ht="24">
      <c r="A275" s="2" t="s">
        <v>220</v>
      </c>
      <c r="B275" s="22" t="s">
        <v>7</v>
      </c>
      <c r="C275" s="22" t="s">
        <v>112</v>
      </c>
      <c r="D275" s="22" t="s">
        <v>114</v>
      </c>
      <c r="E275" s="23"/>
      <c r="F275" s="25">
        <f t="shared" ref="F275:H276" si="51">F276</f>
        <v>4761620</v>
      </c>
      <c r="G275" s="54">
        <f t="shared" si="51"/>
        <v>0</v>
      </c>
      <c r="H275" s="25">
        <f t="shared" si="51"/>
        <v>4761620</v>
      </c>
    </row>
    <row r="276" spans="1:8" ht="24">
      <c r="A276" s="2" t="s">
        <v>136</v>
      </c>
      <c r="B276" s="22" t="s">
        <v>7</v>
      </c>
      <c r="C276" s="22" t="s">
        <v>112</v>
      </c>
      <c r="D276" s="22" t="s">
        <v>114</v>
      </c>
      <c r="E276" s="23" t="s">
        <v>35</v>
      </c>
      <c r="F276" s="25">
        <f t="shared" si="51"/>
        <v>4761620</v>
      </c>
      <c r="G276" s="54">
        <f t="shared" si="51"/>
        <v>0</v>
      </c>
      <c r="H276" s="25">
        <f t="shared" si="51"/>
        <v>4761620</v>
      </c>
    </row>
    <row r="277" spans="1:8">
      <c r="A277" s="2" t="s">
        <v>144</v>
      </c>
      <c r="B277" s="26" t="s">
        <v>7</v>
      </c>
      <c r="C277" s="26" t="s">
        <v>112</v>
      </c>
      <c r="D277" s="26" t="s">
        <v>114</v>
      </c>
      <c r="E277" s="27" t="s">
        <v>86</v>
      </c>
      <c r="F277" s="28">
        <v>4761620</v>
      </c>
      <c r="G277" s="55"/>
      <c r="H277" s="28">
        <f>F277+G277</f>
        <v>4761620</v>
      </c>
    </row>
    <row r="278" spans="1:8" ht="24">
      <c r="A278" s="1" t="s">
        <v>219</v>
      </c>
      <c r="B278" s="22" t="s">
        <v>7</v>
      </c>
      <c r="C278" s="22" t="s">
        <v>112</v>
      </c>
      <c r="D278" s="22" t="s">
        <v>115</v>
      </c>
      <c r="E278" s="23"/>
      <c r="F278" s="25">
        <f t="shared" ref="F278:H279" si="52">F279</f>
        <v>9700000</v>
      </c>
      <c r="G278" s="54">
        <f t="shared" si="52"/>
        <v>0</v>
      </c>
      <c r="H278" s="25">
        <f t="shared" si="52"/>
        <v>9700000</v>
      </c>
    </row>
    <row r="279" spans="1:8">
      <c r="A279" s="1" t="s">
        <v>135</v>
      </c>
      <c r="B279" s="22" t="s">
        <v>7</v>
      </c>
      <c r="C279" s="22" t="s">
        <v>112</v>
      </c>
      <c r="D279" s="22" t="s">
        <v>115</v>
      </c>
      <c r="E279" s="23" t="s">
        <v>17</v>
      </c>
      <c r="F279" s="25">
        <f t="shared" si="52"/>
        <v>9700000</v>
      </c>
      <c r="G279" s="54">
        <f t="shared" si="52"/>
        <v>0</v>
      </c>
      <c r="H279" s="25">
        <f t="shared" si="52"/>
        <v>9700000</v>
      </c>
    </row>
    <row r="280" spans="1:8" ht="36">
      <c r="A280" s="2" t="s">
        <v>137</v>
      </c>
      <c r="B280" s="26" t="s">
        <v>7</v>
      </c>
      <c r="C280" s="26" t="s">
        <v>112</v>
      </c>
      <c r="D280" s="26" t="s">
        <v>115</v>
      </c>
      <c r="E280" s="27" t="s">
        <v>39</v>
      </c>
      <c r="F280" s="28">
        <v>9700000</v>
      </c>
      <c r="G280" s="55"/>
      <c r="H280" s="28">
        <f>F280+G280</f>
        <v>9700000</v>
      </c>
    </row>
    <row r="281" spans="1:8">
      <c r="A281" s="1" t="s">
        <v>130</v>
      </c>
      <c r="B281" s="22" t="s">
        <v>7</v>
      </c>
      <c r="C281" s="22" t="s">
        <v>116</v>
      </c>
      <c r="D281" s="22"/>
      <c r="E281" s="23"/>
      <c r="F281" s="25">
        <f t="shared" ref="F281:H285" si="53">F282</f>
        <v>4113250</v>
      </c>
      <c r="G281" s="54">
        <f t="shared" si="53"/>
        <v>0</v>
      </c>
      <c r="H281" s="25">
        <f t="shared" si="53"/>
        <v>4113250</v>
      </c>
    </row>
    <row r="282" spans="1:8">
      <c r="A282" s="1" t="s">
        <v>218</v>
      </c>
      <c r="B282" s="22" t="s">
        <v>7</v>
      </c>
      <c r="C282" s="22" t="s">
        <v>117</v>
      </c>
      <c r="D282" s="22"/>
      <c r="E282" s="23"/>
      <c r="F282" s="25">
        <f t="shared" si="53"/>
        <v>4113250</v>
      </c>
      <c r="G282" s="54">
        <f t="shared" si="53"/>
        <v>0</v>
      </c>
      <c r="H282" s="25">
        <f t="shared" si="53"/>
        <v>4113250</v>
      </c>
    </row>
    <row r="283" spans="1:8" ht="24">
      <c r="A283" s="1" t="s">
        <v>217</v>
      </c>
      <c r="B283" s="22" t="s">
        <v>7</v>
      </c>
      <c r="C283" s="22" t="s">
        <v>117</v>
      </c>
      <c r="D283" s="22" t="s">
        <v>118</v>
      </c>
      <c r="E283" s="23"/>
      <c r="F283" s="25">
        <f t="shared" si="53"/>
        <v>4113250</v>
      </c>
      <c r="G283" s="54">
        <f t="shared" si="53"/>
        <v>0</v>
      </c>
      <c r="H283" s="25">
        <f t="shared" si="53"/>
        <v>4113250</v>
      </c>
    </row>
    <row r="284" spans="1:8" ht="24">
      <c r="A284" s="1" t="s">
        <v>216</v>
      </c>
      <c r="B284" s="22" t="s">
        <v>7</v>
      </c>
      <c r="C284" s="22" t="s">
        <v>117</v>
      </c>
      <c r="D284" s="22" t="s">
        <v>119</v>
      </c>
      <c r="E284" s="23"/>
      <c r="F284" s="25">
        <f t="shared" si="53"/>
        <v>4113250</v>
      </c>
      <c r="G284" s="54">
        <f t="shared" si="53"/>
        <v>0</v>
      </c>
      <c r="H284" s="25">
        <f t="shared" si="53"/>
        <v>4113250</v>
      </c>
    </row>
    <row r="285" spans="1:8">
      <c r="A285" s="1" t="s">
        <v>135</v>
      </c>
      <c r="B285" s="22" t="s">
        <v>7</v>
      </c>
      <c r="C285" s="22" t="s">
        <v>117</v>
      </c>
      <c r="D285" s="22" t="s">
        <v>119</v>
      </c>
      <c r="E285" s="23" t="s">
        <v>17</v>
      </c>
      <c r="F285" s="25">
        <f t="shared" si="53"/>
        <v>4113250</v>
      </c>
      <c r="G285" s="54">
        <f t="shared" si="53"/>
        <v>0</v>
      </c>
      <c r="H285" s="25">
        <f t="shared" si="53"/>
        <v>4113250</v>
      </c>
    </row>
    <row r="286" spans="1:8" ht="36">
      <c r="A286" s="2" t="s">
        <v>137</v>
      </c>
      <c r="B286" s="26" t="s">
        <v>7</v>
      </c>
      <c r="C286" s="26" t="s">
        <v>117</v>
      </c>
      <c r="D286" s="26" t="s">
        <v>119</v>
      </c>
      <c r="E286" s="27" t="s">
        <v>39</v>
      </c>
      <c r="F286" s="28">
        <v>4113250</v>
      </c>
      <c r="G286" s="55"/>
      <c r="H286" s="28">
        <f>F286+G286</f>
        <v>4113250</v>
      </c>
    </row>
    <row r="287" spans="1:8" ht="24">
      <c r="A287" s="1" t="s">
        <v>215</v>
      </c>
      <c r="B287" s="22" t="s">
        <v>7</v>
      </c>
      <c r="C287" s="22" t="s">
        <v>120</v>
      </c>
      <c r="D287" s="22"/>
      <c r="E287" s="23"/>
      <c r="F287" s="25">
        <f t="shared" ref="F287:H291" si="54">F288</f>
        <v>91347.31</v>
      </c>
      <c r="G287" s="54">
        <f t="shared" si="54"/>
        <v>0</v>
      </c>
      <c r="H287" s="25">
        <f t="shared" si="54"/>
        <v>91347.31</v>
      </c>
    </row>
    <row r="288" spans="1:8" ht="24">
      <c r="A288" s="1" t="s">
        <v>214</v>
      </c>
      <c r="B288" s="22" t="s">
        <v>7</v>
      </c>
      <c r="C288" s="22" t="s">
        <v>121</v>
      </c>
      <c r="D288" s="22"/>
      <c r="E288" s="23"/>
      <c r="F288" s="25">
        <f t="shared" si="54"/>
        <v>91347.31</v>
      </c>
      <c r="G288" s="54">
        <f t="shared" si="54"/>
        <v>0</v>
      </c>
      <c r="H288" s="25">
        <f t="shared" si="54"/>
        <v>91347.31</v>
      </c>
    </row>
    <row r="289" spans="1:8" ht="48">
      <c r="A289" s="1" t="s">
        <v>213</v>
      </c>
      <c r="B289" s="22" t="s">
        <v>7</v>
      </c>
      <c r="C289" s="22" t="s">
        <v>121</v>
      </c>
      <c r="D289" s="22" t="s">
        <v>122</v>
      </c>
      <c r="E289" s="23"/>
      <c r="F289" s="25">
        <f t="shared" si="54"/>
        <v>91347.31</v>
      </c>
      <c r="G289" s="54">
        <f t="shared" si="54"/>
        <v>0</v>
      </c>
      <c r="H289" s="25">
        <f t="shared" si="54"/>
        <v>91347.31</v>
      </c>
    </row>
    <row r="290" spans="1:8" ht="36">
      <c r="A290" s="39" t="s">
        <v>212</v>
      </c>
      <c r="B290" s="40" t="s">
        <v>7</v>
      </c>
      <c r="C290" s="40" t="s">
        <v>121</v>
      </c>
      <c r="D290" s="40" t="s">
        <v>123</v>
      </c>
      <c r="E290" s="41"/>
      <c r="F290" s="25">
        <f t="shared" si="54"/>
        <v>91347.31</v>
      </c>
      <c r="G290" s="54">
        <f t="shared" si="54"/>
        <v>0</v>
      </c>
      <c r="H290" s="25">
        <f t="shared" si="54"/>
        <v>91347.31</v>
      </c>
    </row>
    <row r="291" spans="1:8" ht="24">
      <c r="A291" s="39" t="s">
        <v>211</v>
      </c>
      <c r="B291" s="40" t="s">
        <v>7</v>
      </c>
      <c r="C291" s="40" t="s">
        <v>121</v>
      </c>
      <c r="D291" s="40" t="s">
        <v>123</v>
      </c>
      <c r="E291" s="41" t="s">
        <v>124</v>
      </c>
      <c r="F291" s="25">
        <f t="shared" si="54"/>
        <v>91347.31</v>
      </c>
      <c r="G291" s="54">
        <f t="shared" si="54"/>
        <v>0</v>
      </c>
      <c r="H291" s="25">
        <f t="shared" si="54"/>
        <v>91347.31</v>
      </c>
    </row>
    <row r="292" spans="1:8">
      <c r="A292" s="42" t="s">
        <v>210</v>
      </c>
      <c r="B292" s="43" t="s">
        <v>7</v>
      </c>
      <c r="C292" s="43" t="s">
        <v>121</v>
      </c>
      <c r="D292" s="43" t="s">
        <v>123</v>
      </c>
      <c r="E292" s="44" t="s">
        <v>125</v>
      </c>
      <c r="F292" s="45">
        <v>91347.31</v>
      </c>
      <c r="G292" s="59"/>
      <c r="H292" s="45">
        <f>F292+G292</f>
        <v>91347.31</v>
      </c>
    </row>
    <row r="293" spans="1:8" ht="39.75" customHeight="1">
      <c r="A293" s="39" t="s">
        <v>198</v>
      </c>
      <c r="B293" s="40" t="s">
        <v>7</v>
      </c>
      <c r="C293" s="40" t="s">
        <v>197</v>
      </c>
      <c r="D293" s="40"/>
      <c r="E293" s="41"/>
      <c r="F293" s="46">
        <f>F294</f>
        <v>18336487.850000001</v>
      </c>
      <c r="G293" s="60">
        <f>G294</f>
        <v>0</v>
      </c>
      <c r="H293" s="46">
        <f>H294</f>
        <v>18336487.850000001</v>
      </c>
    </row>
    <row r="294" spans="1:8">
      <c r="A294" s="39" t="s">
        <v>196</v>
      </c>
      <c r="B294" s="40" t="s">
        <v>7</v>
      </c>
      <c r="C294" s="40" t="s">
        <v>189</v>
      </c>
      <c r="D294" s="40"/>
      <c r="E294" s="41"/>
      <c r="F294" s="46">
        <f>F295</f>
        <v>18336487.850000001</v>
      </c>
      <c r="G294" s="60">
        <f t="shared" ref="G294:H297" si="55">G295</f>
        <v>0</v>
      </c>
      <c r="H294" s="46">
        <f t="shared" si="55"/>
        <v>18336487.850000001</v>
      </c>
    </row>
    <row r="295" spans="1:8">
      <c r="A295" s="47" t="s">
        <v>195</v>
      </c>
      <c r="B295" s="40" t="s">
        <v>7</v>
      </c>
      <c r="C295" s="40" t="s">
        <v>189</v>
      </c>
      <c r="D295" s="40" t="s">
        <v>194</v>
      </c>
      <c r="E295" s="41"/>
      <c r="F295" s="46">
        <f>F296</f>
        <v>18336487.850000001</v>
      </c>
      <c r="G295" s="60">
        <f>G296</f>
        <v>0</v>
      </c>
      <c r="H295" s="46">
        <f>H296</f>
        <v>18336487.850000001</v>
      </c>
    </row>
    <row r="296" spans="1:8" ht="52.5" customHeight="1">
      <c r="A296" s="47" t="s">
        <v>190</v>
      </c>
      <c r="B296" s="35" t="s">
        <v>7</v>
      </c>
      <c r="C296" s="35" t="s">
        <v>189</v>
      </c>
      <c r="D296" s="35" t="s">
        <v>191</v>
      </c>
      <c r="E296" s="35"/>
      <c r="F296" s="46">
        <f>F297</f>
        <v>18336487.850000001</v>
      </c>
      <c r="G296" s="60">
        <f t="shared" si="55"/>
        <v>0</v>
      </c>
      <c r="H296" s="46">
        <f t="shared" si="55"/>
        <v>18336487.850000001</v>
      </c>
    </row>
    <row r="297" spans="1:8" ht="14.25" customHeight="1">
      <c r="A297" s="47" t="s">
        <v>192</v>
      </c>
      <c r="B297" s="35" t="s">
        <v>7</v>
      </c>
      <c r="C297" s="35" t="s">
        <v>189</v>
      </c>
      <c r="D297" s="35" t="s">
        <v>191</v>
      </c>
      <c r="E297" s="35" t="s">
        <v>104</v>
      </c>
      <c r="F297" s="25">
        <f>F298</f>
        <v>18336487.850000001</v>
      </c>
      <c r="G297" s="54">
        <f t="shared" si="55"/>
        <v>0</v>
      </c>
      <c r="H297" s="25">
        <f t="shared" si="55"/>
        <v>18336487.850000001</v>
      </c>
    </row>
    <row r="298" spans="1:8" ht="16.5" customHeight="1">
      <c r="A298" s="48" t="s">
        <v>193</v>
      </c>
      <c r="B298" s="35" t="s">
        <v>7</v>
      </c>
      <c r="C298" s="35" t="s">
        <v>189</v>
      </c>
      <c r="D298" s="35" t="s">
        <v>191</v>
      </c>
      <c r="E298" s="49" t="s">
        <v>105</v>
      </c>
      <c r="F298" s="33">
        <v>18336487.850000001</v>
      </c>
      <c r="G298" s="61"/>
      <c r="H298" s="33">
        <f>F298+G298</f>
        <v>18336487.850000001</v>
      </c>
    </row>
    <row r="300" spans="1:8">
      <c r="A300" s="21"/>
    </row>
  </sheetData>
  <mergeCells count="1">
    <mergeCell ref="A11:H11"/>
  </mergeCells>
  <phoneticPr fontId="4" type="noConversion"/>
  <pageMargins left="0.59055118110236227" right="0.39370078740157483" top="0.39370078740157483" bottom="0.3937007874015748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Duma</cp:lastModifiedBy>
  <cp:lastPrinted>2016-01-19T14:51:37Z</cp:lastPrinted>
  <dcterms:created xsi:type="dcterms:W3CDTF">2014-12-18T05:56:01Z</dcterms:created>
  <dcterms:modified xsi:type="dcterms:W3CDTF">2016-01-22T06:15:13Z</dcterms:modified>
</cp:coreProperties>
</file>