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83" i="2"/>
  <c r="E247"/>
  <c r="E57"/>
  <c r="E254" l="1"/>
  <c r="E256"/>
  <c r="F206" l="1"/>
  <c r="F205"/>
  <c r="E205"/>
  <c r="F204"/>
  <c r="E204"/>
  <c r="D205"/>
  <c r="D204" s="1"/>
  <c r="F57"/>
  <c r="F56" s="1"/>
  <c r="F55" s="1"/>
  <c r="F54" s="1"/>
  <c r="E56"/>
  <c r="E55" s="1"/>
  <c r="E54" s="1"/>
  <c r="D56"/>
  <c r="D55" s="1"/>
  <c r="D54" s="1"/>
  <c r="F69"/>
  <c r="F68" s="1"/>
  <c r="E68"/>
  <c r="D68"/>
  <c r="F195"/>
  <c r="F194" s="1"/>
  <c r="F193" s="1"/>
  <c r="E194"/>
  <c r="E193" s="1"/>
  <c r="D194"/>
  <c r="D193" s="1"/>
  <c r="E243" l="1"/>
  <c r="E242" s="1"/>
  <c r="D243"/>
  <c r="D242" s="1"/>
  <c r="F244"/>
  <c r="F243" s="1"/>
  <c r="F242" s="1"/>
  <c r="F254"/>
  <c r="F253" s="1"/>
  <c r="E253"/>
  <c r="D253"/>
  <c r="F264"/>
  <c r="F263" s="1"/>
  <c r="F262" s="1"/>
  <c r="F261" s="1"/>
  <c r="E263"/>
  <c r="E262" s="1"/>
  <c r="E261" s="1"/>
  <c r="D263"/>
  <c r="D262" s="1"/>
  <c r="D261" s="1"/>
  <c r="F200"/>
  <c r="F199" s="1"/>
  <c r="E199"/>
  <c r="D199"/>
  <c r="F182"/>
  <c r="F181" s="1"/>
  <c r="E181"/>
  <c r="D181"/>
  <c r="D198" l="1"/>
  <c r="E198"/>
  <c r="F198"/>
  <c r="E92"/>
  <c r="E90"/>
  <c r="F91"/>
  <c r="F90" s="1"/>
  <c r="F93"/>
  <c r="F92" s="1"/>
  <c r="D92"/>
  <c r="D90"/>
  <c r="F192"/>
  <c r="F191" s="1"/>
  <c r="F190" s="1"/>
  <c r="E191"/>
  <c r="E190" s="1"/>
  <c r="D191"/>
  <c r="D190" s="1"/>
  <c r="D189" l="1"/>
  <c r="D188" s="1"/>
  <c r="F189"/>
  <c r="F188" s="1"/>
  <c r="E189"/>
  <c r="E188" s="1"/>
  <c r="E89"/>
  <c r="D89"/>
  <c r="F89"/>
  <c r="F85"/>
  <c r="F84" s="1"/>
  <c r="E84"/>
  <c r="D84"/>
  <c r="F62"/>
  <c r="F61" s="1"/>
  <c r="F60" s="1"/>
  <c r="F59" s="1"/>
  <c r="F58" s="1"/>
  <c r="F53" s="1"/>
  <c r="E61"/>
  <c r="E60" s="1"/>
  <c r="E59" s="1"/>
  <c r="E58" s="1"/>
  <c r="E53" s="1"/>
  <c r="D61"/>
  <c r="D60" s="1"/>
  <c r="D59" s="1"/>
  <c r="D58" s="1"/>
  <c r="D53" s="1"/>
  <c r="E237"/>
  <c r="E239"/>
  <c r="F260"/>
  <c r="F259" s="1"/>
  <c r="F258" s="1"/>
  <c r="F257" s="1"/>
  <c r="F256"/>
  <c r="F255" s="1"/>
  <c r="F250"/>
  <c r="F249"/>
  <c r="F247"/>
  <c r="F246" s="1"/>
  <c r="F240"/>
  <c r="F238"/>
  <c r="F237" s="1"/>
  <c r="F236"/>
  <c r="F235" s="1"/>
  <c r="F232"/>
  <c r="F231" s="1"/>
  <c r="F230"/>
  <c r="F229" s="1"/>
  <c r="F228"/>
  <c r="F227" s="1"/>
  <c r="F225"/>
  <c r="F224" s="1"/>
  <c r="F223" s="1"/>
  <c r="F221"/>
  <c r="F220" s="1"/>
  <c r="F219" s="1"/>
  <c r="F218"/>
  <c r="F217" s="1"/>
  <c r="F216" s="1"/>
  <c r="F215"/>
  <c r="F214" s="1"/>
  <c r="F213"/>
  <c r="F212" s="1"/>
  <c r="F211"/>
  <c r="F210" s="1"/>
  <c r="F203"/>
  <c r="F202" s="1"/>
  <c r="F201" s="1"/>
  <c r="F197" s="1"/>
  <c r="F187"/>
  <c r="F186" s="1"/>
  <c r="F185" s="1"/>
  <c r="F184" s="1"/>
  <c r="F183" s="1"/>
  <c r="F180"/>
  <c r="F179" s="1"/>
  <c r="F178" s="1"/>
  <c r="F177"/>
  <c r="F176" s="1"/>
  <c r="F175"/>
  <c r="F174" s="1"/>
  <c r="F172"/>
  <c r="F171" s="1"/>
  <c r="F170" s="1"/>
  <c r="F169"/>
  <c r="F168" s="1"/>
  <c r="F167"/>
  <c r="F166" s="1"/>
  <c r="F162"/>
  <c r="F161" s="1"/>
  <c r="F160" s="1"/>
  <c r="F159" s="1"/>
  <c r="F158" s="1"/>
  <c r="F157"/>
  <c r="F156" s="1"/>
  <c r="F155" s="1"/>
  <c r="F154" s="1"/>
  <c r="F153" s="1"/>
  <c r="F152"/>
  <c r="F151" s="1"/>
  <c r="F150" s="1"/>
  <c r="F149"/>
  <c r="F148" s="1"/>
  <c r="F147" s="1"/>
  <c r="F144"/>
  <c r="F143" s="1"/>
  <c r="F142" s="1"/>
  <c r="F141" s="1"/>
  <c r="F140" s="1"/>
  <c r="F139"/>
  <c r="F138" s="1"/>
  <c r="F137" s="1"/>
  <c r="F136" s="1"/>
  <c r="F135" s="1"/>
  <c r="F134"/>
  <c r="F133" s="1"/>
  <c r="F132" s="1"/>
  <c r="F131" s="1"/>
  <c r="F130" s="1"/>
  <c r="F129"/>
  <c r="F128" s="1"/>
  <c r="F127" s="1"/>
  <c r="F126" s="1"/>
  <c r="F125" s="1"/>
  <c r="F124"/>
  <c r="F123" s="1"/>
  <c r="F122"/>
  <c r="F121" s="1"/>
  <c r="F120"/>
  <c r="F119" s="1"/>
  <c r="F115"/>
  <c r="F114" s="1"/>
  <c r="F113" s="1"/>
  <c r="F112"/>
  <c r="F111" s="1"/>
  <c r="F110"/>
  <c r="F109" s="1"/>
  <c r="F108"/>
  <c r="F107" s="1"/>
  <c r="F102"/>
  <c r="F101" s="1"/>
  <c r="F100" s="1"/>
  <c r="F99" s="1"/>
  <c r="F98" s="1"/>
  <c r="F97"/>
  <c r="F96" s="1"/>
  <c r="F95" s="1"/>
  <c r="F94" s="1"/>
  <c r="F83"/>
  <c r="F82" s="1"/>
  <c r="F81"/>
  <c r="F80" s="1"/>
  <c r="F76"/>
  <c r="F75" s="1"/>
  <c r="F74"/>
  <c r="F73" s="1"/>
  <c r="F67"/>
  <c r="F66" s="1"/>
  <c r="F52"/>
  <c r="F51" s="1"/>
  <c r="F50" s="1"/>
  <c r="F49" s="1"/>
  <c r="F48" s="1"/>
  <c r="F47"/>
  <c r="F46" s="1"/>
  <c r="F45" s="1"/>
  <c r="F44" s="1"/>
  <c r="F43"/>
  <c r="F42" s="1"/>
  <c r="F41" s="1"/>
  <c r="F40"/>
  <c r="F39" s="1"/>
  <c r="F38" s="1"/>
  <c r="F37"/>
  <c r="F36" s="1"/>
  <c r="F35" s="1"/>
  <c r="F34"/>
  <c r="F33" s="1"/>
  <c r="F32" s="1"/>
  <c r="F31"/>
  <c r="F30" s="1"/>
  <c r="F29"/>
  <c r="F28"/>
  <c r="F23"/>
  <c r="F19"/>
  <c r="F18" s="1"/>
  <c r="F17" s="1"/>
  <c r="F16" s="1"/>
  <c r="F239"/>
  <c r="F22"/>
  <c r="F21" s="1"/>
  <c r="F20" s="1"/>
  <c r="D259"/>
  <c r="D255"/>
  <c r="D248"/>
  <c r="D246"/>
  <c r="D239"/>
  <c r="D237"/>
  <c r="D235"/>
  <c r="D231"/>
  <c r="D229"/>
  <c r="D227"/>
  <c r="D224"/>
  <c r="D223" s="1"/>
  <c r="D220"/>
  <c r="D217"/>
  <c r="D214"/>
  <c r="D212"/>
  <c r="D210"/>
  <c r="D202"/>
  <c r="D186"/>
  <c r="D185" s="1"/>
  <c r="D184" s="1"/>
  <c r="D183" s="1"/>
  <c r="D179"/>
  <c r="D178" s="1"/>
  <c r="D176"/>
  <c r="D174"/>
  <c r="D171"/>
  <c r="D170" s="1"/>
  <c r="D168"/>
  <c r="D166"/>
  <c r="D161"/>
  <c r="D160" s="1"/>
  <c r="D159" s="1"/>
  <c r="D158" s="1"/>
  <c r="D156"/>
  <c r="D155" s="1"/>
  <c r="D154" s="1"/>
  <c r="D153" s="1"/>
  <c r="D151"/>
  <c r="D150" s="1"/>
  <c r="D148"/>
  <c r="D147" s="1"/>
  <c r="D143"/>
  <c r="D142" s="1"/>
  <c r="D141" s="1"/>
  <c r="D140" s="1"/>
  <c r="D138"/>
  <c r="D137" s="1"/>
  <c r="D136" s="1"/>
  <c r="D135" s="1"/>
  <c r="D133"/>
  <c r="D132" s="1"/>
  <c r="D131" s="1"/>
  <c r="D130" s="1"/>
  <c r="D128"/>
  <c r="D127" s="1"/>
  <c r="D126" s="1"/>
  <c r="D125" s="1"/>
  <c r="D123"/>
  <c r="D121"/>
  <c r="D119"/>
  <c r="D114"/>
  <c r="D113" s="1"/>
  <c r="D111"/>
  <c r="D109"/>
  <c r="D107"/>
  <c r="D101"/>
  <c r="D100" s="1"/>
  <c r="D99" s="1"/>
  <c r="D98" s="1"/>
  <c r="D96"/>
  <c r="D95" s="1"/>
  <c r="D94" s="1"/>
  <c r="D82"/>
  <c r="D80"/>
  <c r="D75"/>
  <c r="D73"/>
  <c r="D66"/>
  <c r="D65" s="1"/>
  <c r="D51"/>
  <c r="D46"/>
  <c r="D45" s="1"/>
  <c r="D42"/>
  <c r="D41" s="1"/>
  <c r="D39"/>
  <c r="D38" s="1"/>
  <c r="D36"/>
  <c r="D35" s="1"/>
  <c r="D33"/>
  <c r="D32" s="1"/>
  <c r="D30"/>
  <c r="D27"/>
  <c r="D22"/>
  <c r="D21" s="1"/>
  <c r="D20" s="1"/>
  <c r="D18"/>
  <c r="D17" s="1"/>
  <c r="D16" s="1"/>
  <c r="E259"/>
  <c r="E258" s="1"/>
  <c r="E257" s="1"/>
  <c r="E235"/>
  <c r="E231"/>
  <c r="E229"/>
  <c r="E227"/>
  <c r="E224"/>
  <c r="E223" s="1"/>
  <c r="E220"/>
  <c r="E219" s="1"/>
  <c r="E217"/>
  <c r="E216" s="1"/>
  <c r="E214"/>
  <c r="E212"/>
  <c r="E210"/>
  <c r="E202"/>
  <c r="E201" s="1"/>
  <c r="E197" s="1"/>
  <c r="E186"/>
  <c r="E185" s="1"/>
  <c r="E184" s="1"/>
  <c r="E183" s="1"/>
  <c r="E179"/>
  <c r="E178" s="1"/>
  <c r="E176"/>
  <c r="E174"/>
  <c r="E171"/>
  <c r="E170" s="1"/>
  <c r="E168"/>
  <c r="E166"/>
  <c r="E246"/>
  <c r="E248"/>
  <c r="E255"/>
  <c r="E161"/>
  <c r="E160" s="1"/>
  <c r="E159" s="1"/>
  <c r="E158" s="1"/>
  <c r="E156"/>
  <c r="E155" s="1"/>
  <c r="E154" s="1"/>
  <c r="E153" s="1"/>
  <c r="E151"/>
  <c r="E150" s="1"/>
  <c r="E148"/>
  <c r="E147" s="1"/>
  <c r="E143"/>
  <c r="E142" s="1"/>
  <c r="E141" s="1"/>
  <c r="E140" s="1"/>
  <c r="E138"/>
  <c r="E137" s="1"/>
  <c r="E136" s="1"/>
  <c r="E135" s="1"/>
  <c r="E133"/>
  <c r="E132" s="1"/>
  <c r="E131" s="1"/>
  <c r="E130" s="1"/>
  <c r="E128"/>
  <c r="E127" s="1"/>
  <c r="E126" s="1"/>
  <c r="E125" s="1"/>
  <c r="E123"/>
  <c r="E121"/>
  <c r="E119"/>
  <c r="E114"/>
  <c r="E113" s="1"/>
  <c r="E107"/>
  <c r="E111"/>
  <c r="E109"/>
  <c r="E101"/>
  <c r="E100" s="1"/>
  <c r="E99" s="1"/>
  <c r="E98" s="1"/>
  <c r="E96"/>
  <c r="E95" s="1"/>
  <c r="E94" s="1"/>
  <c r="E82"/>
  <c r="E80"/>
  <c r="E75"/>
  <c r="E73"/>
  <c r="E66"/>
  <c r="E51"/>
  <c r="E50" s="1"/>
  <c r="E49" s="1"/>
  <c r="E48" s="1"/>
  <c r="E46"/>
  <c r="E45" s="1"/>
  <c r="E44" s="1"/>
  <c r="E42"/>
  <c r="E41" s="1"/>
  <c r="E39"/>
  <c r="E38" s="1"/>
  <c r="E36"/>
  <c r="E35" s="1"/>
  <c r="E33"/>
  <c r="E32" s="1"/>
  <c r="E65" l="1"/>
  <c r="E64" s="1"/>
  <c r="E63" s="1"/>
  <c r="F65"/>
  <c r="F64" s="1"/>
  <c r="F63" s="1"/>
  <c r="D252"/>
  <c r="D251" s="1"/>
  <c r="F252"/>
  <c r="F251" s="1"/>
  <c r="E252"/>
  <c r="E251" s="1"/>
  <c r="F248"/>
  <c r="F245" s="1"/>
  <c r="F241" s="1"/>
  <c r="D146"/>
  <c r="D145" s="1"/>
  <c r="D165"/>
  <c r="D26"/>
  <c r="D25" s="1"/>
  <c r="D106"/>
  <c r="D105" s="1"/>
  <c r="D104" s="1"/>
  <c r="D103" s="1"/>
  <c r="D118"/>
  <c r="D117" s="1"/>
  <c r="D116" s="1"/>
  <c r="D79"/>
  <c r="D173"/>
  <c r="F27"/>
  <c r="F26" s="1"/>
  <c r="F25" s="1"/>
  <c r="F24" s="1"/>
  <c r="F106"/>
  <c r="F105" s="1"/>
  <c r="F104" s="1"/>
  <c r="E196"/>
  <c r="F196"/>
  <c r="D226"/>
  <c r="D222" s="1"/>
  <c r="D245"/>
  <c r="D241" s="1"/>
  <c r="E79"/>
  <c r="F79"/>
  <c r="D44"/>
  <c r="D64"/>
  <c r="D201"/>
  <c r="D197" s="1"/>
  <c r="D209"/>
  <c r="D216"/>
  <c r="D219"/>
  <c r="D234"/>
  <c r="D50"/>
  <c r="D72"/>
  <c r="D258"/>
  <c r="F72"/>
  <c r="F71" s="1"/>
  <c r="F70" s="1"/>
  <c r="F234"/>
  <c r="F233" s="1"/>
  <c r="E245"/>
  <c r="E241" s="1"/>
  <c r="E209"/>
  <c r="E208" s="1"/>
  <c r="F209"/>
  <c r="F208" s="1"/>
  <c r="F173"/>
  <c r="E173"/>
  <c r="E165"/>
  <c r="F165"/>
  <c r="F146"/>
  <c r="F145" s="1"/>
  <c r="F118"/>
  <c r="F117" s="1"/>
  <c r="F116" s="1"/>
  <c r="F226"/>
  <c r="F222" s="1"/>
  <c r="F15"/>
  <c r="D15"/>
  <c r="E234"/>
  <c r="E233" s="1"/>
  <c r="E226"/>
  <c r="E222" s="1"/>
  <c r="E146"/>
  <c r="E145" s="1"/>
  <c r="E118"/>
  <c r="E117" s="1"/>
  <c r="E116" s="1"/>
  <c r="E106"/>
  <c r="E105" s="1"/>
  <c r="E104" s="1"/>
  <c r="E103" s="1"/>
  <c r="E72"/>
  <c r="E71" s="1"/>
  <c r="E70" s="1"/>
  <c r="F103" l="1"/>
  <c r="D78"/>
  <c r="D77" s="1"/>
  <c r="E78"/>
  <c r="E77" s="1"/>
  <c r="F78"/>
  <c r="F77" s="1"/>
  <c r="D24"/>
  <c r="F207"/>
  <c r="E207"/>
  <c r="D164"/>
  <c r="D163" s="1"/>
  <c r="E164"/>
  <c r="E163" s="1"/>
  <c r="D257"/>
  <c r="D49"/>
  <c r="D233"/>
  <c r="D63"/>
  <c r="D71"/>
  <c r="D208"/>
  <c r="F164"/>
  <c r="D207" l="1"/>
  <c r="D196"/>
  <c r="D48"/>
  <c r="F163"/>
  <c r="F14" s="1"/>
  <c r="D70"/>
  <c r="E30"/>
  <c r="E27"/>
  <c r="E22"/>
  <c r="E21" s="1"/>
  <c r="E20" s="1"/>
  <c r="E18"/>
  <c r="E17" s="1"/>
  <c r="E16" s="1"/>
  <c r="D14" l="1"/>
  <c r="E26"/>
  <c r="E25" s="1"/>
  <c r="E15"/>
  <c r="E24" l="1"/>
  <c r="E14" s="1"/>
</calcChain>
</file>

<file path=xl/sharedStrings.xml><?xml version="1.0" encoding="utf-8"?>
<sst xmlns="http://schemas.openxmlformats.org/spreadsheetml/2006/main" count="641" uniqueCount="264">
  <si>
    <t>(рублей)</t>
  </si>
  <si>
    <t>Наименование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</si>
  <si>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</si>
  <si>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</si>
  <si>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</si>
  <si>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</si>
  <si>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</si>
  <si>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</si>
  <si>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</si>
  <si>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</si>
  <si>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</si>
  <si>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</si>
  <si>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</si>
  <si>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</si>
  <si>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</si>
  <si>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</si>
  <si>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</si>
  <si>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</si>
  <si>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</si>
  <si>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</si>
  <si>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</si>
  <si>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</si>
  <si>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</si>
  <si>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</si>
  <si>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</si>
  <si>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</si>
  <si>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</si>
  <si>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</si>
  <si>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</si>
  <si>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</si>
  <si>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</si>
  <si>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</si>
  <si>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</si>
  <si>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</si>
  <si>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</si>
  <si>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120</t>
  </si>
  <si>
    <t>870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</si>
  <si>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</si>
  <si>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</si>
  <si>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</si>
  <si>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</si>
  <si>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</si>
  <si>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</si>
  <si>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</si>
  <si>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</si>
  <si>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</si>
  <si>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</si>
  <si>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</si>
  <si>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</si>
  <si>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</si>
  <si>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</si>
  <si>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</si>
  <si>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</si>
  <si>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</si>
  <si>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</si>
  <si>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</si>
  <si>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</si>
  <si>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</si>
  <si>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</si>
  <si>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</si>
  <si>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</si>
  <si>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</si>
  <si>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</si>
  <si>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</si>
  <si>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</si>
  <si>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</si>
  <si>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</si>
  <si>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</si>
  <si>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</si>
  <si>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</si>
  <si>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</si>
  <si>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</si>
  <si>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</si>
  <si>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</si>
  <si>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</si>
  <si>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</si>
  <si>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</si>
  <si>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</si>
  <si>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</si>
  <si>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</si>
  <si>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</si>
  <si>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</si>
  <si>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</si>
  <si>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</si>
  <si>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</si>
  <si>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</si>
  <si>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</si>
  <si>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</si>
  <si>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</si>
  <si>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</si>
  <si>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</si>
  <si>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</si>
  <si>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</si>
  <si>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</si>
  <si>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</si>
  <si>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</si>
  <si>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</si>
  <si>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</si>
  <si>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</si>
  <si>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</si>
  <si>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</si>
  <si>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</si>
  <si>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</si>
  <si>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</si>
  <si>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</si>
  <si>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</si>
  <si>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</si>
  <si>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</si>
  <si>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03 0 02 00000</t>
  </si>
  <si>
    <t>03 0 02 00780</t>
  </si>
  <si>
    <t>Приложение № 2</t>
  </si>
  <si>
    <t>09 0 02 00000</t>
  </si>
  <si>
    <t>09 0 02 00760</t>
  </si>
  <si>
    <t>02 0 02 00000</t>
  </si>
  <si>
    <t>02 0 02 00790</t>
  </si>
  <si>
    <t>Поправки                                                 (+ -)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</si>
  <si>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</t>
  </si>
  <si>
    <t xml:space="preserve">Измененные бюджетные ассигнования на 2017 год </t>
  </si>
  <si>
    <t>Муниципальная программа "Безопасный город" муниципального образования городское поселение "Город Малоярославец" на 2014-2020 годы"</t>
  </si>
  <si>
    <t xml:space="preserve">    Основное мероприятие "Обеспечение безопасности жизнедеятельности населения"</t>
  </si>
  <si>
    <t xml:space="preserve">      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</si>
  <si>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 xml:space="preserve">        Закупка товаров, работ и услуг для обеспечения государственных (муниципальных) нужд</t>
  </si>
  <si>
    <t xml:space="preserve">          Иные закупки товаров, работ и услуг для обеспечения государственных (муниципальных) нужд</t>
  </si>
  <si>
    <t xml:space="preserve">      Охрана общественного порядка</t>
  </si>
  <si>
    <t>19 0 00 00000</t>
  </si>
  <si>
    <t>19 0 01 00000</t>
  </si>
  <si>
    <t>19 0 01 00520</t>
  </si>
  <si>
    <t>Муниципальная программа "Создание условий для обеспечения и освещения деятельности органов местного самоуправления, развития муниципальной службы в муниципальном образовании городское поселение "Город Малоярославец"</t>
  </si>
  <si>
    <t>20 0 00 00000</t>
  </si>
  <si>
    <t>20 0 01 00000</t>
  </si>
  <si>
    <t>20 0 01 00400</t>
  </si>
  <si>
    <t>20 0 01 00430</t>
  </si>
  <si>
    <t>20 0 01 00450</t>
  </si>
  <si>
    <t>20 0 02 00000</t>
  </si>
  <si>
    <t>20 0 02 00400</t>
  </si>
  <si>
    <t>20 0 02 00420</t>
  </si>
  <si>
    <t>20 0 03 00000</t>
  </si>
  <si>
    <t>20 0 03 00040</t>
  </si>
  <si>
    <t>20 0 04 00000</t>
  </si>
  <si>
    <t>20 0 04 00740</t>
  </si>
  <si>
    <t>20 0 05 00000</t>
  </si>
  <si>
    <t>20 0 05 00730</t>
  </si>
  <si>
    <t>20 0 06 00000</t>
  </si>
  <si>
    <t>20 0 06 00710</t>
  </si>
  <si>
    <t xml:space="preserve">плановый период 2018 и 2019 годов"  </t>
  </si>
  <si>
    <t xml:space="preserve">"Город Малоярославец" на 2017 год и  </t>
  </si>
  <si>
    <t>АДМИНИСТРАЦИЯ МУНИЦИПАЛЬНОГО ОБРАЗОВАНИЯ ГОРОДСКОЕ ПОСЕЛЕНИЕ "ГОРОД МАЛОЯРОСЛАВЕЦ" ВСЕГО</t>
  </si>
  <si>
    <t>05 0 00 00000</t>
  </si>
  <si>
    <t>05 2 00 00000</t>
  </si>
  <si>
    <t>05 2 01 00000</t>
  </si>
  <si>
    <t>05 2 01 09602</t>
  </si>
  <si>
    <t>Капитальные вложения в объекты государственной (муниципальной) собственности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</si>
  <si>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</si>
  <si>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Основное мероприятие "Развитие рынка жилья экономкласса"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</si>
  <si>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</si>
  <si>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Бюджетные инвестиции</t>
  </si>
  <si>
    <t>Субсидии некоммерческим организациям (за исключением государственных (муниципальных) учреждений)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</si>
  <si>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</si>
  <si>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Предоставление субсидий бюджетным, автономным учреждениям и иным некоммерческим организациям</t>
  </si>
  <si>
    <t>Доплаты к пенсиям государственных и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</si>
  <si>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</si>
  <si>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</si>
  <si>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</si>
  <si>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</si>
  <si>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</si>
  <si>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</si>
  <si>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</si>
  <si>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</si>
  <si>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"Социальная поддержка граждан"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</si>
  <si>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</si>
  <si>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</si>
  <si>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</si>
  <si>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</si>
  <si>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</si>
  <si>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</si>
  <si>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Осуществление капитального ремонта индивидуальных жилых домов инвалидов и участников Великой Отечественной войны</t>
  </si>
  <si>
    <t>Иные выплаты населению</t>
  </si>
  <si>
    <t>Компенсация возмещения затрат за льготный проезд отдельных категорий граждан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</si>
  <si>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</si>
  <si>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</si>
  <si>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Основное мероприятие "Охрана общественного порядка"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</si>
  <si>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</si>
  <si>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</si>
  <si>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</si>
  <si>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</si>
  <si>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</si>
  <si>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</si>
  <si>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</si>
  <si>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</si>
  <si>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</si>
  <si>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</si>
  <si>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>18 0 00 00000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</si>
  <si>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</si>
  <si>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18 0 01 00000</t>
  </si>
  <si>
    <t xml:space="preserve">Возмещение обоснованных убытков муниципальных унитарных предприятий
</t>
  </si>
  <si>
    <t>18 0 01 00770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</si>
  <si>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</si>
  <si>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</si>
  <si>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Основное мероприятие "Обеспечение деятельности Администрации муниципального образования городское поселение "Город Малоярославец"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</si>
  <si>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</si>
  <si>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</si>
  <si>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</si>
  <si>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</si>
  <si>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</si>
  <si>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</si>
  <si>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казенных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</si>
  <si>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</si>
  <si>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</si>
  <si>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</si>
  <si>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</si>
  <si>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</si>
  <si>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</si>
  <si>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</si>
  <si>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</si>
  <si>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</si>
  <si>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</si>
  <si>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</si>
  <si>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</si>
  <si>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</si>
  <si>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</si>
  <si>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</si>
  <si>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</si>
  <si>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</si>
  <si>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</si>
  <si>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</si>
  <si>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</si>
  <si>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</si>
  <si>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</si>
  <si>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</si>
  <si>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</si>
  <si>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</si>
  <si>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</si>
  <si>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</si>
  <si>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</si>
  <si>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"Обеспечение деятельности Городской Думы муниципального образования городское поселение "Город Малоярославец"</t>
  </si>
  <si>
    <t>Обеспечение деятельности депутатов представительного органа муниципального образования городское поселение "Город Малоярославец"</t>
  </si>
  <si>
    <t>Основное мероприятие "Обеспечение деятельности контрольно-счетной комиссии муниципального образования городское поселение "Город Малоярославец"</t>
  </si>
  <si>
    <t>Основное мероприятие "Выполнение других обязательств государства"</t>
  </si>
  <si>
    <t>Выполнение других обязательств государства</t>
  </si>
  <si>
    <t>Основное мероприятие "Управление резервным фондом для исполнения расходных обязательств"</t>
  </si>
  <si>
    <t>Резервный фонд Администрации муниципального образования "Город Малоярославец"</t>
  </si>
  <si>
    <t>Резервные средства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</si>
  <si>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</si>
  <si>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</si>
  <si>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>09 0 01 89110</t>
  </si>
  <si>
    <t>460</t>
  </si>
  <si>
    <t>Мероприятия, направленные на энергосбережение и повышение энергоэффективности в Калужской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</si>
  <si>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</si>
  <si>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19 0 01 00150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</si>
  <si>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</si>
  <si>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20 0 07 00000</t>
  </si>
  <si>
    <t>20 0 07 00530</t>
  </si>
  <si>
    <t>Основное мероприятие "Стимулирование руководителей исполнительно-распорядительных органов муниципальных образований в повышении эффективности деятельности органов местного самоуправления"</t>
  </si>
  <si>
    <t>Стимулирование руководителей исполнительно-распорядительных органов муниципальных образований области</t>
  </si>
  <si>
    <t>20 0 04 01600</t>
  </si>
  <si>
    <t xml:space="preserve">Проведение тренинга командообразования «Форт Малоярославец» </t>
  </si>
  <si>
    <t>05 0 01 00000</t>
  </si>
  <si>
    <t>05 0 01 09602</t>
  </si>
  <si>
    <t>19 0 01 04090</t>
  </si>
  <si>
    <t>Совершенствование и развитие сети автомобильных дорог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</si>
  <si>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</si>
  <si>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Утвержденные бюджетные ассигнования на 2017 год Решением Городской Думы № 155 от 22.12.2016 года (в редакции Решений от 31.01.2017 № 161, от 20.04.2017 № 179, от 18.05.2017 № 189</t>
  </si>
  <si>
    <t xml:space="preserve">  №226  </t>
  </si>
  <si>
    <t>от 28.09.2017 г.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</si>
</sst>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sz val="11"/>
      <name val="Calibri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3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4" fillId="33" borderId="0"/>
    <xf numFmtId="0" fontId="25" fillId="33" borderId="0"/>
    <xf numFmtId="49" fontId="26" fillId="0" borderId="10">
      <alignment horizontal="center" vertical="top" wrapText="1"/>
    </xf>
    <xf numFmtId="0" fontId="28" fillId="0" borderId="0"/>
    <xf numFmtId="0" fontId="26" fillId="0" borderId="0">
      <alignment horizontal="left" vertical="top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6" fillId="0" borderId="0">
      <alignment wrapText="1"/>
    </xf>
    <xf numFmtId="0" fontId="26" fillId="0" borderId="0">
      <alignment horizontal="right"/>
    </xf>
    <xf numFmtId="0" fontId="30" fillId="0" borderId="10">
      <alignment horizontal="center" vertical="center" wrapText="1"/>
    </xf>
    <xf numFmtId="0" fontId="30" fillId="0" borderId="10">
      <alignment horizontal="center" vertical="center" shrinkToFit="1"/>
    </xf>
    <xf numFmtId="49" fontId="30" fillId="0" borderId="10">
      <alignment horizontal="left" vertical="top" wrapText="1"/>
    </xf>
    <xf numFmtId="49" fontId="26" fillId="0" borderId="10">
      <alignment horizontal="left" vertical="top" wrapText="1"/>
    </xf>
    <xf numFmtId="0" fontId="30" fillId="0" borderId="10">
      <alignment horizontal="left"/>
    </xf>
    <xf numFmtId="0" fontId="26" fillId="0" borderId="13"/>
    <xf numFmtId="0" fontId="26" fillId="0" borderId="0">
      <alignment horizontal="left" wrapText="1"/>
    </xf>
    <xf numFmtId="49" fontId="30" fillId="0" borderId="10">
      <alignment horizontal="center" vertical="top" wrapText="1"/>
    </xf>
    <xf numFmtId="4" fontId="30" fillId="35" borderId="10">
      <alignment horizontal="right" vertical="top" shrinkToFit="1"/>
    </xf>
    <xf numFmtId="4" fontId="26" fillId="35" borderId="10">
      <alignment horizontal="right" vertical="top" shrinkToFit="1"/>
    </xf>
    <xf numFmtId="4" fontId="30" fillId="36" borderId="10">
      <alignment horizontal="right" vertical="top" shrinkToFit="1"/>
    </xf>
    <xf numFmtId="0" fontId="31" fillId="0" borderId="0">
      <protection locked="0"/>
    </xf>
    <xf numFmtId="0" fontId="3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1" fillId="37" borderId="0">
      <alignment horizontal="left"/>
      <protection locked="0"/>
    </xf>
    <xf numFmtId="0" fontId="31" fillId="37" borderId="14">
      <alignment horizontal="left"/>
      <protection locked="0"/>
    </xf>
    <xf numFmtId="0" fontId="31" fillId="37" borderId="15">
      <alignment horizontal="left"/>
      <protection locked="0"/>
    </xf>
    <xf numFmtId="0" fontId="31" fillId="37" borderId="13">
      <alignment horizontal="left"/>
      <protection locked="0"/>
    </xf>
    <xf numFmtId="4" fontId="26" fillId="35" borderId="10">
      <alignment horizontal="right" vertical="top" shrinkToFit="1"/>
    </xf>
    <xf numFmtId="4" fontId="30" fillId="36" borderId="10">
      <alignment horizontal="right" vertical="top" shrinkToFit="1"/>
    </xf>
  </cellStyleXfs>
  <cellXfs count="65">
    <xf numFmtId="0" fontId="0" fillId="0" borderId="0" xfId="0"/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 applyFill="1" applyAlignment="1">
      <alignment horizontal="right"/>
    </xf>
    <xf numFmtId="0" fontId="27" fillId="0" borderId="0" xfId="0" applyFont="1" applyAlignment="1">
      <alignment horizontal="right"/>
    </xf>
    <xf numFmtId="4" fontId="0" fillId="0" borderId="0" xfId="0" applyNumberFormat="1"/>
    <xf numFmtId="4" fontId="35" fillId="0" borderId="12" xfId="0" applyNumberFormat="1" applyFont="1" applyBorder="1" applyAlignment="1">
      <alignment vertical="top"/>
    </xf>
    <xf numFmtId="4" fontId="19" fillId="38" borderId="12" xfId="77" applyNumberFormat="1" applyFont="1" applyFill="1" applyBorder="1" applyAlignment="1" applyProtection="1">
      <alignment horizontal="right" vertical="top" shrinkToFit="1"/>
    </xf>
    <xf numFmtId="4" fontId="19" fillId="0" borderId="12" xfId="77" applyNumberFormat="1" applyFont="1" applyFill="1" applyBorder="1" applyAlignment="1" applyProtection="1">
      <alignment horizontal="right" vertical="top" shrinkToFit="1"/>
    </xf>
    <xf numFmtId="4" fontId="34" fillId="0" borderId="12" xfId="77" applyNumberFormat="1" applyFont="1" applyFill="1" applyBorder="1" applyAlignment="1" applyProtection="1">
      <alignment horizontal="right" vertical="top" shrinkToFit="1"/>
    </xf>
    <xf numFmtId="0" fontId="19" fillId="34" borderId="12" xfId="42" applyFont="1" applyFill="1" applyBorder="1" applyAlignment="1">
      <alignment horizontal="center" vertical="center" shrinkToFit="1"/>
    </xf>
    <xf numFmtId="49" fontId="34" fillId="0" borderId="12" xfId="58" applyNumberFormat="1" applyFont="1" applyBorder="1" applyProtection="1">
      <alignment horizontal="left" vertical="top" wrapText="1"/>
    </xf>
    <xf numFmtId="49" fontId="34" fillId="0" borderId="12" xfId="49" applyNumberFormat="1" applyFont="1" applyBorder="1" applyProtection="1">
      <alignment horizontal="center" vertical="top" wrapText="1"/>
    </xf>
    <xf numFmtId="49" fontId="34" fillId="0" borderId="12" xfId="59" applyNumberFormat="1" applyFont="1" applyBorder="1" applyProtection="1">
      <alignment horizontal="left" vertical="top" wrapText="1"/>
    </xf>
    <xf numFmtId="49" fontId="34" fillId="0" borderId="12" xfId="64" applyNumberFormat="1" applyFont="1" applyFill="1" applyBorder="1" applyAlignment="1" applyProtection="1">
      <alignment horizontal="center" vertical="top" wrapText="1"/>
    </xf>
    <xf numFmtId="49" fontId="26" fillId="0" borderId="12" xfId="59" applyNumberFormat="1" applyBorder="1" applyProtection="1">
      <alignment horizontal="left" vertical="top" wrapText="1"/>
    </xf>
    <xf numFmtId="49" fontId="26" fillId="0" borderId="12" xfId="64" applyNumberFormat="1" applyFont="1" applyFill="1" applyBorder="1" applyAlignment="1" applyProtection="1">
      <alignment horizontal="center" vertical="top" wrapText="1"/>
    </xf>
    <xf numFmtId="49" fontId="34" fillId="0" borderId="12" xfId="49" applyNumberFormat="1" applyFont="1" applyFill="1" applyBorder="1" applyProtection="1">
      <alignment horizontal="center" vertical="top" wrapText="1"/>
    </xf>
    <xf numFmtId="49" fontId="30" fillId="0" borderId="12" xfId="63" applyNumberFormat="1" applyBorder="1" applyProtection="1">
      <alignment horizontal="center" vertical="top" wrapText="1"/>
    </xf>
    <xf numFmtId="49" fontId="26" fillId="0" borderId="12" xfId="49" applyNumberFormat="1" applyBorder="1" applyProtection="1">
      <alignment horizontal="center" vertical="top" wrapText="1"/>
    </xf>
    <xf numFmtId="49" fontId="34" fillId="0" borderId="12" xfId="59" applyNumberFormat="1" applyFont="1" applyFill="1" applyBorder="1" applyProtection="1">
      <alignment horizontal="left" vertical="top" wrapText="1"/>
    </xf>
    <xf numFmtId="4" fontId="35" fillId="0" borderId="12" xfId="0" applyNumberFormat="1" applyFont="1" applyFill="1" applyBorder="1" applyAlignment="1">
      <alignment vertical="top"/>
    </xf>
    <xf numFmtId="49" fontId="26" fillId="0" borderId="12" xfId="59" applyNumberFormat="1" applyFill="1" applyBorder="1" applyProtection="1">
      <alignment horizontal="left" vertical="top" wrapText="1"/>
    </xf>
    <xf numFmtId="49" fontId="36" fillId="0" borderId="12" xfId="59" applyNumberFormat="1" applyFont="1" applyBorder="1" applyProtection="1">
      <alignment horizontal="left" vertical="top" wrapText="1"/>
    </xf>
    <xf numFmtId="49" fontId="36" fillId="0" borderId="12" xfId="64" applyNumberFormat="1" applyFont="1" applyFill="1" applyBorder="1" applyAlignment="1" applyProtection="1">
      <alignment horizontal="center" vertical="top" wrapText="1"/>
    </xf>
    <xf numFmtId="4" fontId="37" fillId="38" borderId="12" xfId="77" applyNumberFormat="1" applyFont="1" applyFill="1" applyBorder="1" applyAlignment="1" applyProtection="1">
      <alignment horizontal="right" vertical="top" shrinkToFit="1"/>
    </xf>
    <xf numFmtId="11" fontId="34" fillId="33" borderId="10" xfId="0" applyNumberFormat="1" applyFont="1" applyFill="1" applyBorder="1" applyAlignment="1">
      <alignment horizontal="left" vertical="top" wrapText="1"/>
    </xf>
    <xf numFmtId="49" fontId="34" fillId="0" borderId="10" xfId="49" applyNumberFormat="1" applyFont="1" applyProtection="1">
      <alignment horizontal="center" vertical="top" wrapText="1"/>
      <protection locked="0"/>
    </xf>
    <xf numFmtId="49" fontId="26" fillId="0" borderId="10" xfId="49" applyNumberFormat="1" applyProtection="1">
      <alignment horizontal="center" vertical="top" wrapText="1"/>
      <protection locked="0"/>
    </xf>
    <xf numFmtId="49" fontId="34" fillId="33" borderId="10" xfId="0" applyNumberFormat="1" applyFont="1" applyFill="1" applyBorder="1" applyAlignment="1">
      <alignment horizontal="left" vertical="top" wrapText="1"/>
    </xf>
    <xf numFmtId="49" fontId="19" fillId="0" borderId="10" xfId="49" applyNumberFormat="1" applyFont="1" applyProtection="1">
      <alignment horizontal="center" vertical="top" wrapText="1"/>
      <protection locked="0"/>
    </xf>
    <xf numFmtId="4" fontId="27" fillId="0" borderId="12" xfId="77" applyNumberFormat="1" applyFont="1" applyFill="1" applyBorder="1" applyAlignment="1" applyProtection="1">
      <alignment horizontal="right" vertical="top" shrinkToFit="1"/>
    </xf>
    <xf numFmtId="11" fontId="26" fillId="0" borderId="10" xfId="59" applyNumberFormat="1" applyProtection="1">
      <alignment horizontal="left" vertical="top" wrapText="1"/>
    </xf>
    <xf numFmtId="49" fontId="26" fillId="0" borderId="10" xfId="49" applyNumberFormat="1" applyProtection="1">
      <alignment horizontal="center" vertical="top" wrapText="1"/>
    </xf>
    <xf numFmtId="11" fontId="34" fillId="0" borderId="10" xfId="59" applyNumberFormat="1" applyFont="1" applyProtection="1">
      <alignment horizontal="left" vertical="top" wrapText="1"/>
    </xf>
    <xf numFmtId="49" fontId="34" fillId="0" borderId="10" xfId="49" applyNumberFormat="1" applyFont="1" applyProtection="1">
      <alignment horizontal="center" vertical="top" wrapText="1"/>
    </xf>
    <xf numFmtId="4" fontId="38" fillId="38" borderId="12" xfId="0" applyNumberFormat="1" applyFont="1" applyFill="1" applyBorder="1" applyAlignment="1">
      <alignment vertical="top"/>
    </xf>
    <xf numFmtId="49" fontId="34" fillId="0" borderId="16" xfId="49" applyNumberFormat="1" applyFont="1" applyBorder="1" applyProtection="1">
      <alignment horizontal="center" vertical="top" wrapText="1"/>
    </xf>
    <xf numFmtId="49" fontId="26" fillId="0" borderId="16" xfId="49" applyNumberFormat="1" applyBorder="1" applyProtection="1">
      <alignment horizontal="center" vertical="top" wrapText="1"/>
    </xf>
    <xf numFmtId="49" fontId="19" fillId="0" borderId="12" xfId="64" applyNumberFormat="1" applyFont="1" applyFill="1" applyBorder="1" applyAlignment="1" applyProtection="1">
      <alignment horizontal="center" vertical="top" wrapText="1"/>
    </xf>
    <xf numFmtId="4" fontId="34" fillId="34" borderId="12" xfId="42" applyNumberFormat="1" applyFont="1" applyFill="1" applyBorder="1" applyAlignment="1">
      <alignment horizontal="right" vertical="center" shrinkToFit="1"/>
    </xf>
    <xf numFmtId="4" fontId="37" fillId="38" borderId="12" xfId="0" applyNumberFormat="1" applyFont="1" applyFill="1" applyBorder="1" applyAlignment="1">
      <alignment vertical="top"/>
    </xf>
    <xf numFmtId="11" fontId="34" fillId="0" borderId="17" xfId="59" applyNumberFormat="1" applyFont="1" applyBorder="1" applyProtection="1">
      <alignment horizontal="left" vertical="top" wrapText="1"/>
    </xf>
    <xf numFmtId="49" fontId="34" fillId="0" borderId="17" xfId="49" applyNumberFormat="1" applyFont="1" applyBorder="1" applyProtection="1">
      <alignment horizontal="center" vertical="top" wrapText="1"/>
    </xf>
    <xf numFmtId="4" fontId="34" fillId="0" borderId="18" xfId="77" applyNumberFormat="1" applyFont="1" applyFill="1" applyBorder="1" applyAlignment="1" applyProtection="1">
      <alignment horizontal="right" vertical="top" shrinkToFit="1"/>
    </xf>
    <xf numFmtId="49" fontId="27" fillId="0" borderId="10" xfId="59" applyNumberFormat="1" applyFont="1" applyProtection="1">
      <alignment horizontal="left" vertical="top" wrapText="1"/>
    </xf>
    <xf numFmtId="49" fontId="37" fillId="0" borderId="10" xfId="59" applyNumberFormat="1" applyFont="1" applyProtection="1">
      <alignment horizontal="left" vertical="top" wrapText="1"/>
    </xf>
    <xf numFmtId="49" fontId="27" fillId="0" borderId="10" xfId="49" applyNumberFormat="1" applyFont="1" applyProtection="1">
      <alignment horizontal="center" vertical="top" wrapText="1"/>
    </xf>
    <xf numFmtId="49" fontId="37" fillId="0" borderId="10" xfId="49" applyNumberFormat="1" applyFont="1" applyProtection="1">
      <alignment horizontal="center" vertical="top" wrapText="1"/>
    </xf>
    <xf numFmtId="49" fontId="37" fillId="0" borderId="16" xfId="49" applyNumberFormat="1" applyFont="1" applyBorder="1" applyProtection="1">
      <alignment horizontal="center" vertical="top" wrapText="1"/>
    </xf>
    <xf numFmtId="49" fontId="19" fillId="33" borderId="19" xfId="0" applyNumberFormat="1" applyFont="1" applyFill="1" applyBorder="1" applyAlignment="1">
      <alignment horizontal="left" vertical="top" wrapText="1"/>
    </xf>
    <xf numFmtId="4" fontId="37" fillId="38" borderId="20" xfId="0" applyNumberFormat="1" applyFont="1" applyFill="1" applyBorder="1" applyAlignment="1">
      <alignment horizontal="right"/>
    </xf>
    <xf numFmtId="49" fontId="27" fillId="0" borderId="12" xfId="59" applyNumberFormat="1" applyFont="1" applyBorder="1" applyProtection="1">
      <alignment horizontal="left" vertical="top" wrapText="1"/>
    </xf>
    <xf numFmtId="49" fontId="26" fillId="0" borderId="10" xfId="59" applyNumberFormat="1" applyProtection="1">
      <alignment horizontal="left" vertical="top" wrapText="1"/>
    </xf>
    <xf numFmtId="49" fontId="34" fillId="0" borderId="10" xfId="59" applyNumberFormat="1" applyFont="1" applyProtection="1">
      <alignment horizontal="left" vertical="top" wrapText="1"/>
    </xf>
    <xf numFmtId="4" fontId="0" fillId="0" borderId="0" xfId="0" applyNumberFormat="1" applyAlignment="1">
      <alignment horizontal="left"/>
    </xf>
    <xf numFmtId="49" fontId="36" fillId="0" borderId="12" xfId="59" applyNumberFormat="1" applyFont="1" applyFill="1" applyBorder="1" applyProtection="1">
      <alignment horizontal="left" vertical="top" wrapText="1"/>
    </xf>
    <xf numFmtId="4" fontId="36" fillId="38" borderId="12" xfId="77" applyNumberFormat="1" applyFont="1" applyFill="1" applyBorder="1" applyAlignment="1" applyProtection="1">
      <alignment horizontal="right" vertical="top" shrinkToFit="1"/>
    </xf>
    <xf numFmtId="0" fontId="0" fillId="0" borderId="0" xfId="0" applyAlignment="1">
      <alignment wrapText="1"/>
    </xf>
    <xf numFmtId="4" fontId="39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7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68"/>
    <cellStyle name="col" xfId="69"/>
    <cellStyle name="style0" xfId="70"/>
    <cellStyle name="td" xfId="71"/>
    <cellStyle name="tr" xfId="72"/>
    <cellStyle name="xl21" xfId="73"/>
    <cellStyle name="xl22" xfId="51"/>
    <cellStyle name="xl23" xfId="52"/>
    <cellStyle name="xl24" xfId="53"/>
    <cellStyle name="xl25" xfId="54"/>
    <cellStyle name="xl26" xfId="55"/>
    <cellStyle name="xl27" xfId="74"/>
    <cellStyle name="xl28" xfId="56"/>
    <cellStyle name="xl29" xfId="57"/>
    <cellStyle name="xl30" xfId="75"/>
    <cellStyle name="xl31" xfId="58"/>
    <cellStyle name="xl32" xfId="59"/>
    <cellStyle name="xl33" xfId="76"/>
    <cellStyle name="xl34" xfId="60"/>
    <cellStyle name="xl35" xfId="61"/>
    <cellStyle name="xl36" xfId="62"/>
    <cellStyle name="xl37" xfId="63"/>
    <cellStyle name="xl38" xfId="49"/>
    <cellStyle name="xl39" xfId="64"/>
    <cellStyle name="xl40" xfId="65"/>
    <cellStyle name="xl41" xfId="66"/>
    <cellStyle name="xl42" xfId="67"/>
    <cellStyle name="xl43" xfId="77"/>
    <cellStyle name="xl44" xfId="7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Обычный 8" xfId="5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4"/>
  <sheetViews>
    <sheetView tabSelected="1" topLeftCell="A250" zoomScale="130" zoomScaleNormal="130" workbookViewId="0">
      <selection activeCell="H7" sqref="H7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3.7109375" customWidth="1"/>
    <col min="5" max="5" width="14.140625" customWidth="1"/>
    <col min="6" max="6" width="13.7109375" customWidth="1"/>
    <col min="7" max="7" width="27" customWidth="1"/>
    <col min="8" max="8" width="20.5703125" customWidth="1"/>
    <col min="9" max="9" width="11.140625" customWidth="1"/>
  </cols>
  <sheetData>
    <row r="1" spans="1:7">
      <c r="A1" s="6"/>
      <c r="B1" s="6"/>
      <c r="C1" s="6"/>
      <c r="D1" s="6"/>
      <c r="E1" s="6"/>
      <c r="F1" s="8" t="s">
        <v>110</v>
      </c>
    </row>
    <row r="2" spans="1:7" ht="12.75" customHeight="1">
      <c r="A2" s="6"/>
      <c r="B2" s="6"/>
      <c r="C2" s="6"/>
      <c r="D2" s="6"/>
      <c r="E2" s="6"/>
      <c r="F2" s="8" t="s">
        <v>37</v>
      </c>
    </row>
    <row r="3" spans="1:7">
      <c r="A3" s="6"/>
      <c r="B3" s="6"/>
      <c r="C3" s="6"/>
      <c r="D3" s="6"/>
      <c r="E3" s="6"/>
      <c r="F3" s="8" t="s">
        <v>38</v>
      </c>
    </row>
    <row r="4" spans="1:7" ht="15" customHeight="1">
      <c r="A4" s="6"/>
      <c r="B4" s="6"/>
      <c r="C4" s="6"/>
      <c r="D4" s="6"/>
      <c r="E4" s="6"/>
      <c r="F4" s="8" t="s">
        <v>39</v>
      </c>
    </row>
    <row r="5" spans="1:7" ht="13.5" customHeight="1">
      <c r="A5" s="6"/>
      <c r="B5" s="6"/>
      <c r="C5" s="6"/>
      <c r="D5" s="6"/>
      <c r="E5" s="6"/>
      <c r="F5" s="8" t="s">
        <v>40</v>
      </c>
    </row>
    <row r="6" spans="1:7">
      <c r="A6" s="6"/>
      <c r="B6" s="6"/>
      <c r="C6" s="6"/>
      <c r="D6" s="6"/>
      <c r="E6" s="6"/>
      <c r="F6" s="8" t="s">
        <v>145</v>
      </c>
    </row>
    <row r="7" spans="1:7">
      <c r="A7" s="6"/>
      <c r="B7" s="6"/>
      <c r="C7" s="6"/>
      <c r="D7" s="6"/>
      <c r="E7" s="6"/>
      <c r="F7" s="8" t="s">
        <v>144</v>
      </c>
    </row>
    <row r="8" spans="1:7">
      <c r="A8" s="6"/>
      <c r="B8" s="6"/>
      <c r="C8" s="6"/>
      <c r="D8" s="6"/>
      <c r="E8" s="6" t="s">
        <v>263</v>
      </c>
      <c r="F8" s="7" t="s">
        <v>262</v>
      </c>
    </row>
    <row r="9" spans="1:7" ht="21" customHeight="1">
      <c r="A9" s="6"/>
      <c r="B9" s="6"/>
      <c r="C9" s="6"/>
      <c r="D9" s="6"/>
      <c r="E9" s="6"/>
      <c r="F9" s="1" t="s">
        <v>43</v>
      </c>
    </row>
    <row r="10" spans="1:7" ht="60.75" customHeight="1">
      <c r="A10" s="64" t="s">
        <v>116</v>
      </c>
      <c r="B10" s="64"/>
      <c r="C10" s="64"/>
      <c r="D10" s="64"/>
      <c r="E10" s="64"/>
      <c r="F10" s="64"/>
    </row>
    <row r="11" spans="1:7">
      <c r="A11" s="2"/>
      <c r="B11" s="2"/>
      <c r="C11" s="2"/>
      <c r="D11" s="2"/>
      <c r="E11" s="6"/>
      <c r="F11" s="2" t="s">
        <v>0</v>
      </c>
    </row>
    <row r="12" spans="1:7" ht="149.25" customHeight="1">
      <c r="A12" s="3" t="s">
        <v>1</v>
      </c>
      <c r="B12" s="3" t="s">
        <v>41</v>
      </c>
      <c r="C12" s="3" t="s">
        <v>42</v>
      </c>
      <c r="D12" s="63" t="s">
        <v>261</v>
      </c>
      <c r="E12" s="5" t="s">
        <v>115</v>
      </c>
      <c r="F12" s="4" t="s">
        <v>117</v>
      </c>
      <c r="G12" s="62"/>
    </row>
    <row r="13" spans="1:7" ht="12" customHeight="1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</row>
    <row r="14" spans="1:7" ht="38.25">
      <c r="A14" s="15" t="s">
        <v>146</v>
      </c>
      <c r="B14" s="14"/>
      <c r="C14" s="14"/>
      <c r="D14" s="44">
        <f>D15+D24+D48+D53+D63+D70+D77+D98+D103+D140+D145+D153+D158+D163+D183+D188+D196+D207</f>
        <v>379737901.59000003</v>
      </c>
      <c r="E14" s="44">
        <f>E15+E24+E48+E53+E63+E70+E77+E98+E103+E140+E145+E153+E158+E163+E183+E188+E196+E207</f>
        <v>105823578.8</v>
      </c>
      <c r="F14" s="44">
        <f>F15+F24+F48+F53+F63+F70+F77+F98+F103+F140+F145+F153+F158+F163+F183+F188+F196+F207</f>
        <v>485561480.38999999</v>
      </c>
      <c r="G14" s="9"/>
    </row>
    <row r="15" spans="1:7" ht="38.25">
      <c r="A15" s="15" t="s">
        <v>118</v>
      </c>
      <c r="B15" s="16" t="s">
        <v>44</v>
      </c>
      <c r="C15" s="16"/>
      <c r="D15" s="10">
        <f>D16+D20</f>
        <v>350000</v>
      </c>
      <c r="E15" s="10">
        <f>E16+E20</f>
        <v>0</v>
      </c>
      <c r="F15" s="10">
        <f>F16+F20</f>
        <v>350000</v>
      </c>
      <c r="G15" s="9"/>
    </row>
    <row r="16" spans="1:7" ht="25.5">
      <c r="A16" s="17" t="s">
        <v>119</v>
      </c>
      <c r="B16" s="18" t="s">
        <v>45</v>
      </c>
      <c r="C16" s="18"/>
      <c r="D16" s="10">
        <f t="shared" ref="D16:F18" si="0">D17</f>
        <v>200000</v>
      </c>
      <c r="E16" s="10">
        <f t="shared" si="0"/>
        <v>0</v>
      </c>
      <c r="F16" s="10">
        <f t="shared" si="0"/>
        <v>200000</v>
      </c>
      <c r="G16" s="9"/>
    </row>
    <row r="17" spans="1:7" ht="51">
      <c r="A17" s="17" t="s">
        <v>120</v>
      </c>
      <c r="B17" s="18" t="s">
        <v>46</v>
      </c>
      <c r="C17" s="18"/>
      <c r="D17" s="10">
        <f t="shared" si="0"/>
        <v>200000</v>
      </c>
      <c r="E17" s="10">
        <f t="shared" si="0"/>
        <v>0</v>
      </c>
      <c r="F17" s="10">
        <f t="shared" si="0"/>
        <v>200000</v>
      </c>
      <c r="G17" s="9"/>
    </row>
    <row r="18" spans="1:7" ht="25.5">
      <c r="A18" s="17" t="s">
        <v>121</v>
      </c>
      <c r="B18" s="18" t="s">
        <v>46</v>
      </c>
      <c r="C18" s="18" t="s">
        <v>2</v>
      </c>
      <c r="D18" s="10">
        <f t="shared" si="0"/>
        <v>200000</v>
      </c>
      <c r="E18" s="10">
        <f t="shared" si="0"/>
        <v>0</v>
      </c>
      <c r="F18" s="10">
        <f t="shared" si="0"/>
        <v>200000</v>
      </c>
      <c r="G18" s="9"/>
    </row>
    <row r="19" spans="1:7" ht="25.5">
      <c r="A19" s="19" t="s">
        <v>122</v>
      </c>
      <c r="B19" s="20" t="s">
        <v>46</v>
      </c>
      <c r="C19" s="20" t="s">
        <v>3</v>
      </c>
      <c r="D19" s="11">
        <v>200000</v>
      </c>
      <c r="E19" s="11"/>
      <c r="F19" s="11">
        <f>D19+E19</f>
        <v>200000</v>
      </c>
      <c r="G19" s="9"/>
    </row>
    <row r="20" spans="1:7" ht="25.5">
      <c r="A20" s="17" t="s">
        <v>180</v>
      </c>
      <c r="B20" s="18" t="s">
        <v>113</v>
      </c>
      <c r="C20" s="18"/>
      <c r="D20" s="10">
        <f t="shared" ref="D20:F22" si="1">D21</f>
        <v>150000</v>
      </c>
      <c r="E20" s="10">
        <f t="shared" si="1"/>
        <v>0</v>
      </c>
      <c r="F20" s="10">
        <f t="shared" si="1"/>
        <v>150000</v>
      </c>
      <c r="G20" s="9"/>
    </row>
    <row r="21" spans="1:7">
      <c r="A21" s="17" t="s">
        <v>123</v>
      </c>
      <c r="B21" s="18" t="s">
        <v>114</v>
      </c>
      <c r="C21" s="18"/>
      <c r="D21" s="10">
        <f t="shared" si="1"/>
        <v>150000</v>
      </c>
      <c r="E21" s="10">
        <f t="shared" si="1"/>
        <v>0</v>
      </c>
      <c r="F21" s="10">
        <f t="shared" si="1"/>
        <v>150000</v>
      </c>
      <c r="G21" s="9"/>
    </row>
    <row r="22" spans="1:7" ht="25.5">
      <c r="A22" s="17" t="s">
        <v>158</v>
      </c>
      <c r="B22" s="18" t="s">
        <v>114</v>
      </c>
      <c r="C22" s="18" t="s">
        <v>8</v>
      </c>
      <c r="D22" s="10">
        <f t="shared" si="1"/>
        <v>150000</v>
      </c>
      <c r="E22" s="10">
        <f t="shared" si="1"/>
        <v>0</v>
      </c>
      <c r="F22" s="10">
        <f t="shared" si="1"/>
        <v>150000</v>
      </c>
      <c r="G22" s="9"/>
    </row>
    <row r="23" spans="1:7" ht="29.25" customHeight="1">
      <c r="A23" s="19" t="s">
        <v>156</v>
      </c>
      <c r="B23" s="20" t="s">
        <v>114</v>
      </c>
      <c r="C23" s="20" t="s">
        <v>9</v>
      </c>
      <c r="D23" s="11">
        <v>150000</v>
      </c>
      <c r="E23" s="11"/>
      <c r="F23" s="11">
        <f>D23+E23</f>
        <v>150000</v>
      </c>
      <c r="G23" s="9"/>
    </row>
    <row r="24" spans="1:7" ht="38.25">
      <c r="A24" s="15" t="s">
        <v>4</v>
      </c>
      <c r="B24" s="21" t="s">
        <v>47</v>
      </c>
      <c r="C24" s="21"/>
      <c r="D24" s="10">
        <f>D25+D44</f>
        <v>3590000</v>
      </c>
      <c r="E24" s="10">
        <f>E25+E44</f>
        <v>-300000</v>
      </c>
      <c r="F24" s="10">
        <f>F25+F44</f>
        <v>3290000</v>
      </c>
      <c r="G24" s="9"/>
    </row>
    <row r="25" spans="1:7" ht="25.5">
      <c r="A25" s="17" t="s">
        <v>178</v>
      </c>
      <c r="B25" s="18" t="s">
        <v>48</v>
      </c>
      <c r="C25" s="18"/>
      <c r="D25" s="10">
        <f>D26+D32+D35+D38+D41</f>
        <v>2950000</v>
      </c>
      <c r="E25" s="10">
        <f>E26+E32+E35+E38+E41</f>
        <v>0</v>
      </c>
      <c r="F25" s="10">
        <f>F26+F32+F35+F38+F41</f>
        <v>2950000</v>
      </c>
      <c r="G25" s="9"/>
    </row>
    <row r="26" spans="1:7">
      <c r="A26" s="17" t="s">
        <v>179</v>
      </c>
      <c r="B26" s="18" t="s">
        <v>49</v>
      </c>
      <c r="C26" s="18"/>
      <c r="D26" s="10">
        <f>D27+D30</f>
        <v>850000</v>
      </c>
      <c r="E26" s="10">
        <f>E27+E30</f>
        <v>0</v>
      </c>
      <c r="F26" s="10">
        <f>F27+F30</f>
        <v>850000</v>
      </c>
      <c r="G26" s="9"/>
    </row>
    <row r="27" spans="1:7">
      <c r="A27" s="17" t="s">
        <v>160</v>
      </c>
      <c r="B27" s="18" t="s">
        <v>49</v>
      </c>
      <c r="C27" s="18" t="s">
        <v>5</v>
      </c>
      <c r="D27" s="10">
        <f>D28+D29</f>
        <v>500000</v>
      </c>
      <c r="E27" s="10">
        <f>E28+E29</f>
        <v>0</v>
      </c>
      <c r="F27" s="10">
        <f>F28+F29</f>
        <v>500000</v>
      </c>
      <c r="G27" s="9"/>
    </row>
    <row r="28" spans="1:7" ht="14.25" customHeight="1">
      <c r="A28" s="19" t="s">
        <v>161</v>
      </c>
      <c r="B28" s="20" t="s">
        <v>49</v>
      </c>
      <c r="C28" s="20" t="s">
        <v>6</v>
      </c>
      <c r="D28" s="11">
        <v>300000</v>
      </c>
      <c r="E28" s="11"/>
      <c r="F28" s="11">
        <f>D28+E28</f>
        <v>300000</v>
      </c>
      <c r="G28" s="9"/>
    </row>
    <row r="29" spans="1:7">
      <c r="A29" s="19" t="s">
        <v>176</v>
      </c>
      <c r="B29" s="20" t="s">
        <v>49</v>
      </c>
      <c r="C29" s="20" t="s">
        <v>7</v>
      </c>
      <c r="D29" s="11">
        <v>200000</v>
      </c>
      <c r="E29" s="11"/>
      <c r="F29" s="11">
        <f>D29+E29</f>
        <v>200000</v>
      </c>
      <c r="G29" s="9"/>
    </row>
    <row r="30" spans="1:7" ht="25.5">
      <c r="A30" s="17" t="s">
        <v>158</v>
      </c>
      <c r="B30" s="18" t="s">
        <v>49</v>
      </c>
      <c r="C30" s="18" t="s">
        <v>8</v>
      </c>
      <c r="D30" s="10">
        <f>D31</f>
        <v>350000</v>
      </c>
      <c r="E30" s="10">
        <f>E31</f>
        <v>0</v>
      </c>
      <c r="F30" s="10">
        <f>F31</f>
        <v>350000</v>
      </c>
      <c r="G30" s="9"/>
    </row>
    <row r="31" spans="1:7" ht="26.25" customHeight="1">
      <c r="A31" s="19" t="s">
        <v>156</v>
      </c>
      <c r="B31" s="20" t="s">
        <v>49</v>
      </c>
      <c r="C31" s="20" t="s">
        <v>9</v>
      </c>
      <c r="D31" s="11">
        <v>350000</v>
      </c>
      <c r="E31" s="11"/>
      <c r="F31" s="11">
        <f>D31+E31</f>
        <v>350000</v>
      </c>
      <c r="G31" s="9"/>
    </row>
    <row r="32" spans="1:7" ht="25.5">
      <c r="A32" s="17" t="s">
        <v>177</v>
      </c>
      <c r="B32" s="18" t="s">
        <v>50</v>
      </c>
      <c r="C32" s="18"/>
      <c r="D32" s="10">
        <f t="shared" ref="D32:F33" si="2">D33</f>
        <v>400000</v>
      </c>
      <c r="E32" s="10">
        <f t="shared" si="2"/>
        <v>0</v>
      </c>
      <c r="F32" s="10">
        <f t="shared" si="2"/>
        <v>400000</v>
      </c>
      <c r="G32" s="9"/>
    </row>
    <row r="33" spans="1:7">
      <c r="A33" s="17" t="s">
        <v>173</v>
      </c>
      <c r="B33" s="18" t="s">
        <v>50</v>
      </c>
      <c r="C33" s="18" t="s">
        <v>10</v>
      </c>
      <c r="D33" s="10">
        <f t="shared" si="2"/>
        <v>400000</v>
      </c>
      <c r="E33" s="10">
        <f t="shared" si="2"/>
        <v>0</v>
      </c>
      <c r="F33" s="10">
        <f t="shared" si="2"/>
        <v>400000</v>
      </c>
      <c r="G33" s="9"/>
    </row>
    <row r="34" spans="1:7" ht="42" customHeight="1">
      <c r="A34" s="19" t="s">
        <v>172</v>
      </c>
      <c r="B34" s="20" t="s">
        <v>50</v>
      </c>
      <c r="C34" s="20" t="s">
        <v>11</v>
      </c>
      <c r="D34" s="11">
        <v>400000</v>
      </c>
      <c r="E34" s="11"/>
      <c r="F34" s="11">
        <f>D34+E34</f>
        <v>400000</v>
      </c>
      <c r="G34" s="9"/>
    </row>
    <row r="35" spans="1:7" ht="38.25">
      <c r="A35" s="17" t="s">
        <v>175</v>
      </c>
      <c r="B35" s="18" t="s">
        <v>51</v>
      </c>
      <c r="C35" s="18"/>
      <c r="D35" s="10">
        <f t="shared" ref="D35:F36" si="3">D36</f>
        <v>100000</v>
      </c>
      <c r="E35" s="10">
        <f t="shared" si="3"/>
        <v>0</v>
      </c>
      <c r="F35" s="10">
        <f t="shared" si="3"/>
        <v>100000</v>
      </c>
      <c r="G35" s="9"/>
    </row>
    <row r="36" spans="1:7">
      <c r="A36" s="17" t="s">
        <v>160</v>
      </c>
      <c r="B36" s="18" t="s">
        <v>51</v>
      </c>
      <c r="C36" s="18" t="s">
        <v>5</v>
      </c>
      <c r="D36" s="10">
        <f t="shared" si="3"/>
        <v>100000</v>
      </c>
      <c r="E36" s="10">
        <f t="shared" si="3"/>
        <v>0</v>
      </c>
      <c r="F36" s="10">
        <f t="shared" si="3"/>
        <v>100000</v>
      </c>
      <c r="G36" s="9"/>
    </row>
    <row r="37" spans="1:7">
      <c r="A37" s="19" t="s">
        <v>176</v>
      </c>
      <c r="B37" s="20" t="s">
        <v>51</v>
      </c>
      <c r="C37" s="20" t="s">
        <v>7</v>
      </c>
      <c r="D37" s="11">
        <v>100000</v>
      </c>
      <c r="E37" s="11"/>
      <c r="F37" s="11">
        <f>D37+E37</f>
        <v>100000</v>
      </c>
      <c r="G37" s="9"/>
    </row>
    <row r="38" spans="1:7" ht="38.25">
      <c r="A38" s="17" t="s">
        <v>174</v>
      </c>
      <c r="B38" s="18" t="s">
        <v>52</v>
      </c>
      <c r="C38" s="18"/>
      <c r="D38" s="10">
        <f t="shared" ref="D38:F39" si="4">D39</f>
        <v>600000</v>
      </c>
      <c r="E38" s="10">
        <f t="shared" si="4"/>
        <v>0</v>
      </c>
      <c r="F38" s="10">
        <f t="shared" si="4"/>
        <v>600000</v>
      </c>
      <c r="G38" s="9"/>
    </row>
    <row r="39" spans="1:7">
      <c r="A39" s="17" t="s">
        <v>173</v>
      </c>
      <c r="B39" s="18" t="s">
        <v>52</v>
      </c>
      <c r="C39" s="18" t="s">
        <v>10</v>
      </c>
      <c r="D39" s="10">
        <f t="shared" si="4"/>
        <v>600000</v>
      </c>
      <c r="E39" s="10">
        <f t="shared" si="4"/>
        <v>0</v>
      </c>
      <c r="F39" s="10">
        <f t="shared" si="4"/>
        <v>600000</v>
      </c>
      <c r="G39" s="9"/>
    </row>
    <row r="40" spans="1:7" ht="44.25" customHeight="1">
      <c r="A40" s="19" t="s">
        <v>172</v>
      </c>
      <c r="B40" s="20" t="s">
        <v>52</v>
      </c>
      <c r="C40" s="20" t="s">
        <v>11</v>
      </c>
      <c r="D40" s="11">
        <v>600000</v>
      </c>
      <c r="E40" s="11"/>
      <c r="F40" s="11">
        <f>D40+E40</f>
        <v>600000</v>
      </c>
      <c r="G40" s="9"/>
    </row>
    <row r="41" spans="1:7" ht="38.25">
      <c r="A41" s="17" t="s">
        <v>169</v>
      </c>
      <c r="B41" s="18" t="s">
        <v>53</v>
      </c>
      <c r="C41" s="18"/>
      <c r="D41" s="10">
        <f t="shared" ref="D41:F42" si="5">D42</f>
        <v>1000000</v>
      </c>
      <c r="E41" s="10">
        <f t="shared" si="5"/>
        <v>0</v>
      </c>
      <c r="F41" s="10">
        <f t="shared" si="5"/>
        <v>1000000</v>
      </c>
      <c r="G41" s="9"/>
    </row>
    <row r="42" spans="1:7">
      <c r="A42" s="17" t="s">
        <v>170</v>
      </c>
      <c r="B42" s="18" t="s">
        <v>53</v>
      </c>
      <c r="C42" s="18" t="s">
        <v>12</v>
      </c>
      <c r="D42" s="10">
        <f t="shared" si="5"/>
        <v>1000000</v>
      </c>
      <c r="E42" s="10">
        <f t="shared" si="5"/>
        <v>0</v>
      </c>
      <c r="F42" s="10">
        <f t="shared" si="5"/>
        <v>1000000</v>
      </c>
      <c r="G42" s="9"/>
    </row>
    <row r="43" spans="1:7">
      <c r="A43" s="19" t="s">
        <v>171</v>
      </c>
      <c r="B43" s="20" t="s">
        <v>53</v>
      </c>
      <c r="C43" s="20" t="s">
        <v>13</v>
      </c>
      <c r="D43" s="11">
        <v>1000000</v>
      </c>
      <c r="E43" s="11"/>
      <c r="F43" s="11">
        <f>D43+E43</f>
        <v>1000000</v>
      </c>
      <c r="G43" s="9"/>
    </row>
    <row r="44" spans="1:7" ht="25.5">
      <c r="A44" s="17" t="s">
        <v>168</v>
      </c>
      <c r="B44" s="18" t="s">
        <v>108</v>
      </c>
      <c r="C44" s="18"/>
      <c r="D44" s="10">
        <f t="shared" ref="D44:F46" si="6">D45</f>
        <v>640000</v>
      </c>
      <c r="E44" s="10">
        <f t="shared" si="6"/>
        <v>-300000</v>
      </c>
      <c r="F44" s="10">
        <f t="shared" si="6"/>
        <v>340000</v>
      </c>
      <c r="G44" s="9"/>
    </row>
    <row r="45" spans="1:7" ht="25.5">
      <c r="A45" s="17" t="s">
        <v>159</v>
      </c>
      <c r="B45" s="18" t="s">
        <v>109</v>
      </c>
      <c r="C45" s="18"/>
      <c r="D45" s="10">
        <f t="shared" si="6"/>
        <v>640000</v>
      </c>
      <c r="E45" s="10">
        <f t="shared" si="6"/>
        <v>-300000</v>
      </c>
      <c r="F45" s="10">
        <f t="shared" si="6"/>
        <v>340000</v>
      </c>
      <c r="G45" s="9"/>
    </row>
    <row r="46" spans="1:7">
      <c r="A46" s="17" t="s">
        <v>160</v>
      </c>
      <c r="B46" s="18" t="s">
        <v>109</v>
      </c>
      <c r="C46" s="18" t="s">
        <v>5</v>
      </c>
      <c r="D46" s="10">
        <f t="shared" si="6"/>
        <v>640000</v>
      </c>
      <c r="E46" s="10">
        <f t="shared" si="6"/>
        <v>-300000</v>
      </c>
      <c r="F46" s="10">
        <f t="shared" si="6"/>
        <v>340000</v>
      </c>
      <c r="G46" s="9"/>
    </row>
    <row r="47" spans="1:7" ht="15.75" customHeight="1">
      <c r="A47" s="19" t="s">
        <v>161</v>
      </c>
      <c r="B47" s="20" t="s">
        <v>109</v>
      </c>
      <c r="C47" s="20" t="s">
        <v>6</v>
      </c>
      <c r="D47" s="11">
        <v>640000</v>
      </c>
      <c r="E47" s="11">
        <v>-300000</v>
      </c>
      <c r="F47" s="11">
        <f>D47+E47</f>
        <v>340000</v>
      </c>
      <c r="G47" s="59"/>
    </row>
    <row r="48" spans="1:7" ht="51">
      <c r="A48" s="15" t="s">
        <v>14</v>
      </c>
      <c r="B48" s="21" t="s">
        <v>54</v>
      </c>
      <c r="C48" s="21"/>
      <c r="D48" s="10">
        <f t="shared" ref="D48:F51" si="7">D49</f>
        <v>446000</v>
      </c>
      <c r="E48" s="10">
        <f t="shared" si="7"/>
        <v>0</v>
      </c>
      <c r="F48" s="10">
        <f t="shared" si="7"/>
        <v>446000</v>
      </c>
      <c r="G48" s="9"/>
    </row>
    <row r="49" spans="1:7" ht="38.25">
      <c r="A49" s="17" t="s">
        <v>181</v>
      </c>
      <c r="B49" s="18" t="s">
        <v>55</v>
      </c>
      <c r="C49" s="18"/>
      <c r="D49" s="10">
        <f t="shared" si="7"/>
        <v>446000</v>
      </c>
      <c r="E49" s="10">
        <f t="shared" si="7"/>
        <v>0</v>
      </c>
      <c r="F49" s="10">
        <f t="shared" si="7"/>
        <v>446000</v>
      </c>
      <c r="G49" s="9"/>
    </row>
    <row r="50" spans="1:7" ht="52.5" customHeight="1">
      <c r="A50" s="17" t="s">
        <v>157</v>
      </c>
      <c r="B50" s="18" t="s">
        <v>56</v>
      </c>
      <c r="C50" s="18"/>
      <c r="D50" s="10">
        <f t="shared" si="7"/>
        <v>446000</v>
      </c>
      <c r="E50" s="10">
        <f t="shared" si="7"/>
        <v>0</v>
      </c>
      <c r="F50" s="10">
        <f t="shared" si="7"/>
        <v>446000</v>
      </c>
      <c r="G50" s="9"/>
    </row>
    <row r="51" spans="1:7" ht="26.25" customHeight="1">
      <c r="A51" s="17" t="s">
        <v>158</v>
      </c>
      <c r="B51" s="18" t="s">
        <v>56</v>
      </c>
      <c r="C51" s="18" t="s">
        <v>8</v>
      </c>
      <c r="D51" s="10">
        <f t="shared" si="7"/>
        <v>446000</v>
      </c>
      <c r="E51" s="10">
        <f t="shared" si="7"/>
        <v>0</v>
      </c>
      <c r="F51" s="10">
        <f t="shared" si="7"/>
        <v>446000</v>
      </c>
      <c r="G51" s="9"/>
    </row>
    <row r="52" spans="1:7" ht="27.75" customHeight="1">
      <c r="A52" s="19" t="s">
        <v>156</v>
      </c>
      <c r="B52" s="20" t="s">
        <v>56</v>
      </c>
      <c r="C52" s="20" t="s">
        <v>9</v>
      </c>
      <c r="D52" s="12">
        <v>446000</v>
      </c>
      <c r="E52" s="12"/>
      <c r="F52" s="12">
        <f>D52+E52</f>
        <v>446000</v>
      </c>
      <c r="G52" s="9"/>
    </row>
    <row r="53" spans="1:7" ht="64.5" customHeight="1">
      <c r="A53" s="58" t="s">
        <v>260</v>
      </c>
      <c r="B53" s="22" t="s">
        <v>147</v>
      </c>
      <c r="C53" s="22"/>
      <c r="D53" s="13">
        <f>D54+D58</f>
        <v>163134866.02000001</v>
      </c>
      <c r="E53" s="13">
        <f>E54+E58</f>
        <v>98477794.810000002</v>
      </c>
      <c r="F53" s="13">
        <f>F54+F58</f>
        <v>261612660.82999998</v>
      </c>
      <c r="G53" s="9"/>
    </row>
    <row r="54" spans="1:7" ht="25.5">
      <c r="A54" s="58" t="s">
        <v>153</v>
      </c>
      <c r="B54" s="39" t="s">
        <v>256</v>
      </c>
      <c r="C54" s="39"/>
      <c r="D54" s="13">
        <f>D55</f>
        <v>0</v>
      </c>
      <c r="E54" s="13">
        <f t="shared" ref="E54:F56" si="8">E55</f>
        <v>849216.01</v>
      </c>
      <c r="F54" s="13">
        <f t="shared" si="8"/>
        <v>849216.01</v>
      </c>
      <c r="G54" s="9"/>
    </row>
    <row r="55" spans="1:7" ht="76.5">
      <c r="A55" s="58" t="s">
        <v>152</v>
      </c>
      <c r="B55" s="39" t="s">
        <v>257</v>
      </c>
      <c r="C55" s="39"/>
      <c r="D55" s="13">
        <f>D56</f>
        <v>0</v>
      </c>
      <c r="E55" s="13">
        <f>E56</f>
        <v>849216.01</v>
      </c>
      <c r="F55" s="13">
        <f>F56</f>
        <v>849216.01</v>
      </c>
      <c r="G55" s="9"/>
    </row>
    <row r="56" spans="1:7" ht="25.5">
      <c r="A56" s="58" t="s">
        <v>151</v>
      </c>
      <c r="B56" s="39" t="s">
        <v>257</v>
      </c>
      <c r="C56" s="39" t="s">
        <v>16</v>
      </c>
      <c r="D56" s="13">
        <f>D57</f>
        <v>0</v>
      </c>
      <c r="E56" s="13">
        <f t="shared" si="8"/>
        <v>849216.01</v>
      </c>
      <c r="F56" s="13">
        <f t="shared" si="8"/>
        <v>849216.01</v>
      </c>
      <c r="G56" s="9"/>
    </row>
    <row r="57" spans="1:7">
      <c r="A57" s="57" t="s">
        <v>155</v>
      </c>
      <c r="B57" s="37" t="s">
        <v>257</v>
      </c>
      <c r="C57" s="37" t="s">
        <v>17</v>
      </c>
      <c r="D57" s="11"/>
      <c r="E57" s="11">
        <f>149216.01+700000</f>
        <v>849216.01</v>
      </c>
      <c r="F57" s="11">
        <f>D57+E57</f>
        <v>849216.01</v>
      </c>
      <c r="G57" s="9"/>
    </row>
    <row r="58" spans="1:7" ht="51">
      <c r="A58" s="17" t="s">
        <v>154</v>
      </c>
      <c r="B58" s="16" t="s">
        <v>148</v>
      </c>
      <c r="C58" s="16"/>
      <c r="D58" s="13">
        <f>D59</f>
        <v>163134866.02000001</v>
      </c>
      <c r="E58" s="13">
        <f t="shared" ref="E58:F61" si="9">E59</f>
        <v>97628578.799999997</v>
      </c>
      <c r="F58" s="13">
        <f t="shared" si="9"/>
        <v>260763444.81999999</v>
      </c>
      <c r="G58" s="9"/>
    </row>
    <row r="59" spans="1:7" ht="25.5">
      <c r="A59" s="17" t="s">
        <v>153</v>
      </c>
      <c r="B59" s="16" t="s">
        <v>149</v>
      </c>
      <c r="C59" s="16"/>
      <c r="D59" s="13">
        <f>D60</f>
        <v>163134866.02000001</v>
      </c>
      <c r="E59" s="13">
        <f t="shared" si="9"/>
        <v>97628578.799999997</v>
      </c>
      <c r="F59" s="13">
        <f t="shared" si="9"/>
        <v>260763444.81999999</v>
      </c>
      <c r="G59" s="9"/>
    </row>
    <row r="60" spans="1:7" ht="76.5">
      <c r="A60" s="17" t="s">
        <v>152</v>
      </c>
      <c r="B60" s="16" t="s">
        <v>150</v>
      </c>
      <c r="C60" s="16"/>
      <c r="D60" s="13">
        <f>D61</f>
        <v>163134866.02000001</v>
      </c>
      <c r="E60" s="13">
        <f t="shared" si="9"/>
        <v>97628578.799999997</v>
      </c>
      <c r="F60" s="13">
        <f t="shared" si="9"/>
        <v>260763444.81999999</v>
      </c>
      <c r="G60" s="9"/>
    </row>
    <row r="61" spans="1:7" ht="25.5">
      <c r="A61" s="17" t="s">
        <v>151</v>
      </c>
      <c r="B61" s="16" t="s">
        <v>150</v>
      </c>
      <c r="C61" s="16" t="s">
        <v>16</v>
      </c>
      <c r="D61" s="13">
        <f>D62</f>
        <v>163134866.02000001</v>
      </c>
      <c r="E61" s="13">
        <f t="shared" si="9"/>
        <v>97628578.799999997</v>
      </c>
      <c r="F61" s="13">
        <f t="shared" si="9"/>
        <v>260763444.81999999</v>
      </c>
      <c r="G61" s="59"/>
    </row>
    <row r="62" spans="1:7">
      <c r="A62" s="19" t="s">
        <v>155</v>
      </c>
      <c r="B62" s="23" t="s">
        <v>150</v>
      </c>
      <c r="C62" s="23" t="s">
        <v>17</v>
      </c>
      <c r="D62" s="11">
        <v>163134866.02000001</v>
      </c>
      <c r="E62" s="55">
        <v>97628578.799999997</v>
      </c>
      <c r="F62" s="11">
        <f>D62+E62</f>
        <v>260763444.81999999</v>
      </c>
      <c r="G62" s="59"/>
    </row>
    <row r="63" spans="1:7" ht="51">
      <c r="A63" s="15" t="s">
        <v>18</v>
      </c>
      <c r="B63" s="21" t="s">
        <v>57</v>
      </c>
      <c r="C63" s="21"/>
      <c r="D63" s="10">
        <f t="shared" ref="D63:F66" si="10">D64</f>
        <v>1500000</v>
      </c>
      <c r="E63" s="10">
        <f t="shared" si="10"/>
        <v>0</v>
      </c>
      <c r="F63" s="10">
        <f t="shared" si="10"/>
        <v>1500000</v>
      </c>
      <c r="G63" s="9"/>
    </row>
    <row r="64" spans="1:7" ht="38.25">
      <c r="A64" s="17" t="s">
        <v>162</v>
      </c>
      <c r="B64" s="18" t="s">
        <v>58</v>
      </c>
      <c r="C64" s="18"/>
      <c r="D64" s="10">
        <f t="shared" si="10"/>
        <v>1500000</v>
      </c>
      <c r="E64" s="10">
        <f t="shared" si="10"/>
        <v>0</v>
      </c>
      <c r="F64" s="10">
        <f t="shared" si="10"/>
        <v>1500000</v>
      </c>
      <c r="G64" s="9"/>
    </row>
    <row r="65" spans="1:7">
      <c r="A65" s="17" t="s">
        <v>163</v>
      </c>
      <c r="B65" s="18" t="s">
        <v>59</v>
      </c>
      <c r="C65" s="18"/>
      <c r="D65" s="10">
        <f>D66+D68</f>
        <v>1500000</v>
      </c>
      <c r="E65" s="10">
        <f t="shared" ref="E65:F65" si="11">E66+E68</f>
        <v>0</v>
      </c>
      <c r="F65" s="10">
        <f t="shared" si="11"/>
        <v>1500000</v>
      </c>
      <c r="G65" s="9"/>
    </row>
    <row r="66" spans="1:7" ht="25.5">
      <c r="A66" s="17" t="s">
        <v>164</v>
      </c>
      <c r="B66" s="18" t="s">
        <v>59</v>
      </c>
      <c r="C66" s="18" t="s">
        <v>2</v>
      </c>
      <c r="D66" s="10">
        <f t="shared" si="10"/>
        <v>1500000</v>
      </c>
      <c r="E66" s="10">
        <f t="shared" si="10"/>
        <v>-626.23</v>
      </c>
      <c r="F66" s="10">
        <f t="shared" si="10"/>
        <v>1499373.77</v>
      </c>
      <c r="G66" s="9"/>
    </row>
    <row r="67" spans="1:7" ht="25.5">
      <c r="A67" s="19" t="s">
        <v>165</v>
      </c>
      <c r="B67" s="20" t="s">
        <v>59</v>
      </c>
      <c r="C67" s="20" t="s">
        <v>3</v>
      </c>
      <c r="D67" s="11">
        <v>1500000</v>
      </c>
      <c r="E67" s="11">
        <v>-626.23</v>
      </c>
      <c r="F67" s="11">
        <f>D67+E67</f>
        <v>1499373.77</v>
      </c>
      <c r="G67" s="9"/>
    </row>
    <row r="68" spans="1:7">
      <c r="A68" s="17" t="s">
        <v>173</v>
      </c>
      <c r="B68" s="20" t="s">
        <v>59</v>
      </c>
      <c r="C68" s="18" t="s">
        <v>10</v>
      </c>
      <c r="D68" s="13">
        <f>D69</f>
        <v>0</v>
      </c>
      <c r="E68" s="13">
        <f t="shared" ref="E68:F68" si="12">E69</f>
        <v>626.23</v>
      </c>
      <c r="F68" s="13">
        <f t="shared" si="12"/>
        <v>626.23</v>
      </c>
      <c r="G68" s="9"/>
    </row>
    <row r="69" spans="1:7">
      <c r="A69" s="19" t="s">
        <v>206</v>
      </c>
      <c r="B69" s="20" t="s">
        <v>59</v>
      </c>
      <c r="C69" s="20" t="s">
        <v>19</v>
      </c>
      <c r="D69" s="11"/>
      <c r="E69" s="11">
        <v>626.23</v>
      </c>
      <c r="F69" s="11">
        <f>D69+E69</f>
        <v>626.23</v>
      </c>
      <c r="G69" s="9"/>
    </row>
    <row r="70" spans="1:7" ht="51">
      <c r="A70" s="15" t="s">
        <v>20</v>
      </c>
      <c r="B70" s="21" t="s">
        <v>60</v>
      </c>
      <c r="C70" s="21"/>
      <c r="D70" s="10">
        <f t="shared" ref="D70:F71" si="13">D71</f>
        <v>3955862</v>
      </c>
      <c r="E70" s="10">
        <f t="shared" si="13"/>
        <v>0</v>
      </c>
      <c r="F70" s="10">
        <f t="shared" si="13"/>
        <v>3955862</v>
      </c>
      <c r="G70" s="9"/>
    </row>
    <row r="71" spans="1:7" ht="38.25">
      <c r="A71" s="17" t="s">
        <v>166</v>
      </c>
      <c r="B71" s="18" t="s">
        <v>61</v>
      </c>
      <c r="C71" s="18"/>
      <c r="D71" s="10">
        <f t="shared" si="13"/>
        <v>3955862</v>
      </c>
      <c r="E71" s="10">
        <f t="shared" si="13"/>
        <v>0</v>
      </c>
      <c r="F71" s="10">
        <f t="shared" si="13"/>
        <v>3955862</v>
      </c>
      <c r="G71" s="9"/>
    </row>
    <row r="72" spans="1:7" ht="51">
      <c r="A72" s="17" t="s">
        <v>167</v>
      </c>
      <c r="B72" s="18" t="s">
        <v>62</v>
      </c>
      <c r="C72" s="18"/>
      <c r="D72" s="10">
        <f>D73+D75</f>
        <v>3955862</v>
      </c>
      <c r="E72" s="10">
        <f>E73+E75</f>
        <v>0</v>
      </c>
      <c r="F72" s="10">
        <f>F73+F75</f>
        <v>3955862</v>
      </c>
      <c r="G72" s="9"/>
    </row>
    <row r="73" spans="1:7" ht="25.5">
      <c r="A73" s="17" t="s">
        <v>164</v>
      </c>
      <c r="B73" s="18" t="s">
        <v>62</v>
      </c>
      <c r="C73" s="18" t="s">
        <v>2</v>
      </c>
      <c r="D73" s="10">
        <f>D74</f>
        <v>3805862</v>
      </c>
      <c r="E73" s="10">
        <f>E74</f>
        <v>0</v>
      </c>
      <c r="F73" s="10">
        <f>F74</f>
        <v>3805862</v>
      </c>
      <c r="G73" s="9"/>
    </row>
    <row r="74" spans="1:7" ht="25.5">
      <c r="A74" s="19" t="s">
        <v>165</v>
      </c>
      <c r="B74" s="20" t="s">
        <v>62</v>
      </c>
      <c r="C74" s="20" t="s">
        <v>3</v>
      </c>
      <c r="D74" s="11">
        <v>3805862</v>
      </c>
      <c r="E74" s="11"/>
      <c r="F74" s="11">
        <f>D74+E74</f>
        <v>3805862</v>
      </c>
      <c r="G74" s="9"/>
    </row>
    <row r="75" spans="1:7">
      <c r="A75" s="17" t="s">
        <v>173</v>
      </c>
      <c r="B75" s="18" t="s">
        <v>62</v>
      </c>
      <c r="C75" s="18" t="s">
        <v>10</v>
      </c>
      <c r="D75" s="10">
        <f>D76</f>
        <v>150000</v>
      </c>
      <c r="E75" s="10">
        <f>E76</f>
        <v>0</v>
      </c>
      <c r="F75" s="10">
        <f>F76</f>
        <v>150000</v>
      </c>
      <c r="G75" s="9"/>
    </row>
    <row r="76" spans="1:7" ht="41.25" customHeight="1">
      <c r="A76" s="19" t="s">
        <v>172</v>
      </c>
      <c r="B76" s="20" t="s">
        <v>62</v>
      </c>
      <c r="C76" s="20" t="s">
        <v>11</v>
      </c>
      <c r="D76" s="11">
        <v>150000</v>
      </c>
      <c r="E76" s="11"/>
      <c r="F76" s="11">
        <f>D76+E76</f>
        <v>150000</v>
      </c>
      <c r="G76" s="9"/>
    </row>
    <row r="77" spans="1:7" ht="51">
      <c r="A77" s="15" t="s">
        <v>21</v>
      </c>
      <c r="B77" s="21" t="s">
        <v>63</v>
      </c>
      <c r="C77" s="21"/>
      <c r="D77" s="10">
        <f>D78+D94</f>
        <v>23817993.57</v>
      </c>
      <c r="E77" s="10">
        <f>E78+E94</f>
        <v>964783.99</v>
      </c>
      <c r="F77" s="10">
        <f>F78+F94</f>
        <v>24782777.560000002</v>
      </c>
      <c r="G77" s="9"/>
    </row>
    <row r="78" spans="1:7" ht="25.5">
      <c r="A78" s="17" t="s">
        <v>182</v>
      </c>
      <c r="B78" s="18" t="s">
        <v>64</v>
      </c>
      <c r="C78" s="18"/>
      <c r="D78" s="10">
        <f>D79+D86+D89</f>
        <v>22954993.57</v>
      </c>
      <c r="E78" s="10">
        <f t="shared" ref="E78:F78" si="14">E79+E86+E89</f>
        <v>1010258.21</v>
      </c>
      <c r="F78" s="10">
        <f t="shared" si="14"/>
        <v>23965251.780000001</v>
      </c>
      <c r="G78" s="9"/>
    </row>
    <row r="79" spans="1:7">
      <c r="A79" s="17" t="s">
        <v>183</v>
      </c>
      <c r="B79" s="18" t="s">
        <v>65</v>
      </c>
      <c r="C79" s="18"/>
      <c r="D79" s="10">
        <f>D80+D82+D84</f>
        <v>10500000</v>
      </c>
      <c r="E79" s="10">
        <f t="shared" ref="E79:F79" si="15">E80+E82+E84</f>
        <v>-4884741.79</v>
      </c>
      <c r="F79" s="10">
        <f t="shared" si="15"/>
        <v>5615258.21</v>
      </c>
      <c r="G79" s="9"/>
    </row>
    <row r="80" spans="1:7" ht="25.5">
      <c r="A80" s="17" t="s">
        <v>164</v>
      </c>
      <c r="B80" s="18" t="s">
        <v>65</v>
      </c>
      <c r="C80" s="18" t="s">
        <v>2</v>
      </c>
      <c r="D80" s="10">
        <f>D81</f>
        <v>500000</v>
      </c>
      <c r="E80" s="10">
        <f>E81</f>
        <v>45474.22</v>
      </c>
      <c r="F80" s="10">
        <f>F81</f>
        <v>545474.22</v>
      </c>
      <c r="G80" s="9"/>
    </row>
    <row r="81" spans="1:7" ht="25.5">
      <c r="A81" s="19" t="s">
        <v>165</v>
      </c>
      <c r="B81" s="20" t="s">
        <v>65</v>
      </c>
      <c r="C81" s="20" t="s">
        <v>3</v>
      </c>
      <c r="D81" s="11">
        <v>500000</v>
      </c>
      <c r="E81" s="11">
        <v>45474.22</v>
      </c>
      <c r="F81" s="11">
        <f>D81+E81</f>
        <v>545474.22</v>
      </c>
      <c r="G81" s="9"/>
    </row>
    <row r="82" spans="1:7" ht="25.5">
      <c r="A82" s="24" t="s">
        <v>151</v>
      </c>
      <c r="B82" s="18" t="s">
        <v>65</v>
      </c>
      <c r="C82" s="18" t="s">
        <v>16</v>
      </c>
      <c r="D82" s="25">
        <f>D83</f>
        <v>10000000</v>
      </c>
      <c r="E82" s="25">
        <f>E83</f>
        <v>-4930216.01</v>
      </c>
      <c r="F82" s="25">
        <f>F83</f>
        <v>5069783.99</v>
      </c>
      <c r="G82" s="9"/>
    </row>
    <row r="83" spans="1:7">
      <c r="A83" s="60" t="s">
        <v>155</v>
      </c>
      <c r="B83" s="28" t="s">
        <v>65</v>
      </c>
      <c r="C83" s="28" t="s">
        <v>17</v>
      </c>
      <c r="D83" s="61">
        <v>10000000</v>
      </c>
      <c r="E83" s="61">
        <f>-1658216.01-3272000</f>
        <v>-4930216.01</v>
      </c>
      <c r="F83" s="61">
        <f>D83+E83</f>
        <v>5069783.99</v>
      </c>
      <c r="G83" s="9"/>
    </row>
    <row r="84" spans="1:7" hidden="1">
      <c r="A84" s="24"/>
      <c r="B84" s="18"/>
      <c r="C84" s="18"/>
      <c r="D84" s="13">
        <f>D85</f>
        <v>0</v>
      </c>
      <c r="E84" s="13">
        <f t="shared" ref="E84:F84" si="16">E85</f>
        <v>0</v>
      </c>
      <c r="F84" s="13">
        <f t="shared" si="16"/>
        <v>0</v>
      </c>
      <c r="G84" s="9"/>
    </row>
    <row r="85" spans="1:7" hidden="1">
      <c r="A85" s="26"/>
      <c r="B85" s="20"/>
      <c r="C85" s="20"/>
      <c r="D85" s="11"/>
      <c r="E85" s="11"/>
      <c r="F85" s="11">
        <f>D85+E85</f>
        <v>0</v>
      </c>
      <c r="G85" s="9"/>
    </row>
    <row r="86" spans="1:7" hidden="1">
      <c r="A86" s="49"/>
      <c r="B86" s="51"/>
      <c r="C86" s="51"/>
      <c r="D86" s="13"/>
      <c r="E86" s="13"/>
      <c r="F86" s="13"/>
      <c r="G86" s="9"/>
    </row>
    <row r="87" spans="1:7" hidden="1">
      <c r="A87" s="49"/>
      <c r="B87" s="51"/>
      <c r="C87" s="51"/>
      <c r="D87" s="13"/>
      <c r="E87" s="13"/>
      <c r="F87" s="13"/>
      <c r="G87" s="9"/>
    </row>
    <row r="88" spans="1:7" hidden="1">
      <c r="A88" s="50"/>
      <c r="B88" s="52"/>
      <c r="C88" s="53"/>
      <c r="D88" s="11"/>
      <c r="E88" s="11"/>
      <c r="F88" s="11"/>
      <c r="G88" s="9"/>
    </row>
    <row r="89" spans="1:7" ht="25.5">
      <c r="A89" s="46" t="s">
        <v>246</v>
      </c>
      <c r="B89" s="47" t="s">
        <v>244</v>
      </c>
      <c r="C89" s="47"/>
      <c r="D89" s="48">
        <f>D90+D92</f>
        <v>12454993.57</v>
      </c>
      <c r="E89" s="48">
        <f>E90+E92</f>
        <v>5895000</v>
      </c>
      <c r="F89" s="48">
        <f>F90+F92</f>
        <v>18349993.57</v>
      </c>
      <c r="G89" s="9"/>
    </row>
    <row r="90" spans="1:7" ht="25.5">
      <c r="A90" s="38" t="s">
        <v>164</v>
      </c>
      <c r="B90" s="39" t="s">
        <v>244</v>
      </c>
      <c r="C90" s="39" t="s">
        <v>2</v>
      </c>
      <c r="D90" s="13">
        <f>D91</f>
        <v>7078313.0099999998</v>
      </c>
      <c r="E90" s="13">
        <f>E91</f>
        <v>5895000</v>
      </c>
      <c r="F90" s="13">
        <f>F91</f>
        <v>12973313.01</v>
      </c>
      <c r="G90" s="9"/>
    </row>
    <row r="91" spans="1:7" ht="25.5">
      <c r="A91" s="38" t="s">
        <v>165</v>
      </c>
      <c r="B91" s="39" t="s">
        <v>244</v>
      </c>
      <c r="C91" s="39" t="s">
        <v>3</v>
      </c>
      <c r="D91" s="11">
        <v>7078313.0099999998</v>
      </c>
      <c r="E91" s="11">
        <v>5895000</v>
      </c>
      <c r="F91" s="11">
        <f>D91+E91</f>
        <v>12973313.01</v>
      </c>
      <c r="G91" s="9"/>
    </row>
    <row r="92" spans="1:7" ht="25.5">
      <c r="A92" s="38" t="s">
        <v>151</v>
      </c>
      <c r="B92" s="39" t="s">
        <v>244</v>
      </c>
      <c r="C92" s="39" t="s">
        <v>16</v>
      </c>
      <c r="D92" s="13">
        <f>D93</f>
        <v>5376680.5599999996</v>
      </c>
      <c r="E92" s="13">
        <f>E93</f>
        <v>0</v>
      </c>
      <c r="F92" s="13">
        <f>F93</f>
        <v>5376680.5599999996</v>
      </c>
      <c r="G92" s="9"/>
    </row>
    <row r="93" spans="1:7" ht="89.25">
      <c r="A93" s="36" t="s">
        <v>247</v>
      </c>
      <c r="B93" s="37" t="s">
        <v>244</v>
      </c>
      <c r="C93" s="37" t="s">
        <v>245</v>
      </c>
      <c r="D93" s="11">
        <v>5376680.5599999996</v>
      </c>
      <c r="E93" s="11"/>
      <c r="F93" s="11">
        <f>D93+E93</f>
        <v>5376680.5599999996</v>
      </c>
      <c r="G93" s="9"/>
    </row>
    <row r="94" spans="1:7" ht="25.5">
      <c r="A94" s="17" t="s">
        <v>184</v>
      </c>
      <c r="B94" s="18" t="s">
        <v>111</v>
      </c>
      <c r="C94" s="18"/>
      <c r="D94" s="10">
        <f t="shared" ref="D94:F96" si="17">D95</f>
        <v>863000</v>
      </c>
      <c r="E94" s="10">
        <f t="shared" si="17"/>
        <v>-45474.22</v>
      </c>
      <c r="F94" s="10">
        <f t="shared" si="17"/>
        <v>817525.78</v>
      </c>
      <c r="G94" s="9"/>
    </row>
    <row r="95" spans="1:7" ht="39" customHeight="1">
      <c r="A95" s="17" t="s">
        <v>185</v>
      </c>
      <c r="B95" s="18" t="s">
        <v>112</v>
      </c>
      <c r="C95" s="18"/>
      <c r="D95" s="10">
        <f t="shared" si="17"/>
        <v>863000</v>
      </c>
      <c r="E95" s="10">
        <f t="shared" si="17"/>
        <v>-45474.22</v>
      </c>
      <c r="F95" s="10">
        <f t="shared" si="17"/>
        <v>817525.78</v>
      </c>
      <c r="G95" s="9"/>
    </row>
    <row r="96" spans="1:7" ht="25.5">
      <c r="A96" s="17" t="s">
        <v>164</v>
      </c>
      <c r="B96" s="18" t="s">
        <v>112</v>
      </c>
      <c r="C96" s="18" t="s">
        <v>2</v>
      </c>
      <c r="D96" s="10">
        <f t="shared" si="17"/>
        <v>863000</v>
      </c>
      <c r="E96" s="10">
        <f t="shared" si="17"/>
        <v>-45474.22</v>
      </c>
      <c r="F96" s="10">
        <f t="shared" si="17"/>
        <v>817525.78</v>
      </c>
      <c r="G96" s="9"/>
    </row>
    <row r="97" spans="1:7" ht="25.5">
      <c r="A97" s="19" t="s">
        <v>165</v>
      </c>
      <c r="B97" s="20" t="s">
        <v>112</v>
      </c>
      <c r="C97" s="20" t="s">
        <v>3</v>
      </c>
      <c r="D97" s="11">
        <v>863000</v>
      </c>
      <c r="E97" s="11">
        <v>-45474.22</v>
      </c>
      <c r="F97" s="11">
        <f>D97+E97</f>
        <v>817525.78</v>
      </c>
      <c r="G97" s="9"/>
    </row>
    <row r="98" spans="1:7" ht="51">
      <c r="A98" s="15" t="s">
        <v>22</v>
      </c>
      <c r="B98" s="21" t="s">
        <v>66</v>
      </c>
      <c r="C98" s="21"/>
      <c r="D98" s="10">
        <f t="shared" ref="D98:F101" si="18">D99</f>
        <v>100000</v>
      </c>
      <c r="E98" s="10">
        <f t="shared" si="18"/>
        <v>0</v>
      </c>
      <c r="F98" s="10">
        <f t="shared" si="18"/>
        <v>100000</v>
      </c>
      <c r="G98" s="9"/>
    </row>
    <row r="99" spans="1:7" ht="38.25">
      <c r="A99" s="17" t="s">
        <v>186</v>
      </c>
      <c r="B99" s="18" t="s">
        <v>67</v>
      </c>
      <c r="C99" s="18"/>
      <c r="D99" s="10">
        <f t="shared" si="18"/>
        <v>100000</v>
      </c>
      <c r="E99" s="10">
        <f t="shared" si="18"/>
        <v>0</v>
      </c>
      <c r="F99" s="10">
        <f t="shared" si="18"/>
        <v>100000</v>
      </c>
      <c r="G99" s="9"/>
    </row>
    <row r="100" spans="1:7" ht="38.25">
      <c r="A100" s="17" t="s">
        <v>187</v>
      </c>
      <c r="B100" s="18" t="s">
        <v>68</v>
      </c>
      <c r="C100" s="18"/>
      <c r="D100" s="10">
        <f t="shared" si="18"/>
        <v>100000</v>
      </c>
      <c r="E100" s="10">
        <f t="shared" si="18"/>
        <v>0</v>
      </c>
      <c r="F100" s="10">
        <f t="shared" si="18"/>
        <v>100000</v>
      </c>
      <c r="G100" s="9"/>
    </row>
    <row r="101" spans="1:7" ht="25.5">
      <c r="A101" s="17" t="s">
        <v>188</v>
      </c>
      <c r="B101" s="18" t="s">
        <v>68</v>
      </c>
      <c r="C101" s="18" t="s">
        <v>23</v>
      </c>
      <c r="D101" s="10">
        <f t="shared" si="18"/>
        <v>100000</v>
      </c>
      <c r="E101" s="10">
        <f t="shared" si="18"/>
        <v>0</v>
      </c>
      <c r="F101" s="10">
        <f t="shared" si="18"/>
        <v>100000</v>
      </c>
      <c r="G101" s="9"/>
    </row>
    <row r="102" spans="1:7">
      <c r="A102" s="19" t="s">
        <v>189</v>
      </c>
      <c r="B102" s="20" t="s">
        <v>68</v>
      </c>
      <c r="C102" s="20" t="s">
        <v>24</v>
      </c>
      <c r="D102" s="11">
        <v>100000</v>
      </c>
      <c r="E102" s="11"/>
      <c r="F102" s="11">
        <f>D102+E102</f>
        <v>100000</v>
      </c>
      <c r="G102" s="9"/>
    </row>
    <row r="103" spans="1:7" ht="38.25">
      <c r="A103" s="15" t="s">
        <v>25</v>
      </c>
      <c r="B103" s="21" t="s">
        <v>69</v>
      </c>
      <c r="C103" s="21"/>
      <c r="D103" s="10">
        <f>D104+D116+D125+D130+D135</f>
        <v>38738000</v>
      </c>
      <c r="E103" s="10">
        <f t="shared" ref="E103:F103" si="19">E104+E116+E125+E130+E135</f>
        <v>0</v>
      </c>
      <c r="F103" s="10">
        <f t="shared" si="19"/>
        <v>38738000</v>
      </c>
      <c r="G103" s="9"/>
    </row>
    <row r="104" spans="1:7" ht="42.75" customHeight="1">
      <c r="A104" s="17" t="s">
        <v>202</v>
      </c>
      <c r="B104" s="18" t="s">
        <v>70</v>
      </c>
      <c r="C104" s="18"/>
      <c r="D104" s="10">
        <f>D105</f>
        <v>16516000</v>
      </c>
      <c r="E104" s="10">
        <f>E105</f>
        <v>0</v>
      </c>
      <c r="F104" s="10">
        <f>F105</f>
        <v>16516000</v>
      </c>
      <c r="G104" s="9"/>
    </row>
    <row r="105" spans="1:7" ht="25.5">
      <c r="A105" s="17" t="s">
        <v>203</v>
      </c>
      <c r="B105" s="18" t="s">
        <v>71</v>
      </c>
      <c r="C105" s="18"/>
      <c r="D105" s="10">
        <f>D106+D113</f>
        <v>16516000</v>
      </c>
      <c r="E105" s="10">
        <f>E106+E113</f>
        <v>0</v>
      </c>
      <c r="F105" s="10">
        <f>F106+F113</f>
        <v>16516000</v>
      </c>
      <c r="G105" s="9"/>
    </row>
    <row r="106" spans="1:7" ht="25.5">
      <c r="A106" s="17" t="s">
        <v>204</v>
      </c>
      <c r="B106" s="18" t="s">
        <v>72</v>
      </c>
      <c r="C106" s="18"/>
      <c r="D106" s="10">
        <f>D107+D109+D111</f>
        <v>2701000</v>
      </c>
      <c r="E106" s="10">
        <f>E107+E109+E111</f>
        <v>0</v>
      </c>
      <c r="F106" s="10">
        <f>F107+F109+F111</f>
        <v>2701000</v>
      </c>
      <c r="G106" s="9"/>
    </row>
    <row r="107" spans="1:7" ht="63.75">
      <c r="A107" s="17" t="s">
        <v>200</v>
      </c>
      <c r="B107" s="18" t="s">
        <v>72</v>
      </c>
      <c r="C107" s="18" t="s">
        <v>26</v>
      </c>
      <c r="D107" s="10">
        <f>D108</f>
        <v>1871000</v>
      </c>
      <c r="E107" s="10">
        <f>E108</f>
        <v>0</v>
      </c>
      <c r="F107" s="10">
        <f>F108</f>
        <v>1871000</v>
      </c>
      <c r="G107" s="9"/>
    </row>
    <row r="108" spans="1:7" ht="18" customHeight="1">
      <c r="A108" s="19" t="s">
        <v>205</v>
      </c>
      <c r="B108" s="20" t="s">
        <v>72</v>
      </c>
      <c r="C108" s="20" t="s">
        <v>27</v>
      </c>
      <c r="D108" s="11">
        <v>1871000</v>
      </c>
      <c r="E108" s="11"/>
      <c r="F108" s="11">
        <f>D108+E108</f>
        <v>1871000</v>
      </c>
      <c r="G108" s="9"/>
    </row>
    <row r="109" spans="1:7" ht="25.5">
      <c r="A109" s="17" t="s">
        <v>164</v>
      </c>
      <c r="B109" s="18" t="s">
        <v>72</v>
      </c>
      <c r="C109" s="18" t="s">
        <v>2</v>
      </c>
      <c r="D109" s="10">
        <f>D110</f>
        <v>829000</v>
      </c>
      <c r="E109" s="10">
        <f>E110</f>
        <v>0</v>
      </c>
      <c r="F109" s="10">
        <f>F110</f>
        <v>829000</v>
      </c>
      <c r="G109" s="9"/>
    </row>
    <row r="110" spans="1:7" ht="25.5">
      <c r="A110" s="19" t="s">
        <v>165</v>
      </c>
      <c r="B110" s="20" t="s">
        <v>72</v>
      </c>
      <c r="C110" s="20" t="s">
        <v>3</v>
      </c>
      <c r="D110" s="11">
        <v>829000</v>
      </c>
      <c r="E110" s="11"/>
      <c r="F110" s="11">
        <f>D110+E110</f>
        <v>829000</v>
      </c>
      <c r="G110" s="9"/>
    </row>
    <row r="111" spans="1:7">
      <c r="A111" s="17" t="s">
        <v>173</v>
      </c>
      <c r="B111" s="18" t="s">
        <v>72</v>
      </c>
      <c r="C111" s="18" t="s">
        <v>10</v>
      </c>
      <c r="D111" s="10">
        <f>D112</f>
        <v>1000</v>
      </c>
      <c r="E111" s="10">
        <f>E112</f>
        <v>0</v>
      </c>
      <c r="F111" s="10">
        <f>F112</f>
        <v>1000</v>
      </c>
      <c r="G111" s="9"/>
    </row>
    <row r="112" spans="1:7">
      <c r="A112" s="19" t="s">
        <v>206</v>
      </c>
      <c r="B112" s="20" t="s">
        <v>72</v>
      </c>
      <c r="C112" s="20" t="s">
        <v>19</v>
      </c>
      <c r="D112" s="11">
        <v>1000</v>
      </c>
      <c r="E112" s="11"/>
      <c r="F112" s="11">
        <f>D112+E112</f>
        <v>1000</v>
      </c>
      <c r="G112" s="9"/>
    </row>
    <row r="113" spans="1:7" ht="25.5">
      <c r="A113" s="17" t="s">
        <v>207</v>
      </c>
      <c r="B113" s="18" t="s">
        <v>73</v>
      </c>
      <c r="C113" s="18"/>
      <c r="D113" s="10">
        <f t="shared" ref="D113:F114" si="20">D114</f>
        <v>13815000</v>
      </c>
      <c r="E113" s="10">
        <f t="shared" si="20"/>
        <v>0</v>
      </c>
      <c r="F113" s="10">
        <f t="shared" si="20"/>
        <v>13815000</v>
      </c>
      <c r="G113" s="9"/>
    </row>
    <row r="114" spans="1:7" ht="28.5" customHeight="1">
      <c r="A114" s="17" t="s">
        <v>158</v>
      </c>
      <c r="B114" s="18" t="s">
        <v>73</v>
      </c>
      <c r="C114" s="18" t="s">
        <v>8</v>
      </c>
      <c r="D114" s="10">
        <f t="shared" si="20"/>
        <v>13815000</v>
      </c>
      <c r="E114" s="10">
        <f t="shared" si="20"/>
        <v>0</v>
      </c>
      <c r="F114" s="10">
        <f t="shared" si="20"/>
        <v>13815000</v>
      </c>
      <c r="G114" s="9"/>
    </row>
    <row r="115" spans="1:7">
      <c r="A115" s="19" t="s">
        <v>208</v>
      </c>
      <c r="B115" s="20" t="s">
        <v>73</v>
      </c>
      <c r="C115" s="20" t="s">
        <v>28</v>
      </c>
      <c r="D115" s="11">
        <v>13815000</v>
      </c>
      <c r="E115" s="11"/>
      <c r="F115" s="11">
        <f>D115+E115</f>
        <v>13815000</v>
      </c>
      <c r="G115" s="9"/>
    </row>
    <row r="116" spans="1:7" ht="38.25">
      <c r="A116" s="17" t="s">
        <v>209</v>
      </c>
      <c r="B116" s="18" t="s">
        <v>74</v>
      </c>
      <c r="C116" s="18"/>
      <c r="D116" s="10">
        <f t="shared" ref="D116:F117" si="21">D117</f>
        <v>6761000</v>
      </c>
      <c r="E116" s="10">
        <f t="shared" si="21"/>
        <v>0</v>
      </c>
      <c r="F116" s="10">
        <f t="shared" si="21"/>
        <v>6761000</v>
      </c>
      <c r="G116" s="9"/>
    </row>
    <row r="117" spans="1:7" ht="25.5">
      <c r="A117" s="17" t="s">
        <v>210</v>
      </c>
      <c r="B117" s="18" t="s">
        <v>75</v>
      </c>
      <c r="C117" s="18"/>
      <c r="D117" s="10">
        <f t="shared" si="21"/>
        <v>6761000</v>
      </c>
      <c r="E117" s="10">
        <f t="shared" si="21"/>
        <v>0</v>
      </c>
      <c r="F117" s="10">
        <f t="shared" si="21"/>
        <v>6761000</v>
      </c>
      <c r="G117" s="9"/>
    </row>
    <row r="118" spans="1:7" ht="25.5">
      <c r="A118" s="17" t="s">
        <v>204</v>
      </c>
      <c r="B118" s="18" t="s">
        <v>76</v>
      </c>
      <c r="C118" s="18"/>
      <c r="D118" s="10">
        <f>D119+D121+D123</f>
        <v>6761000</v>
      </c>
      <c r="E118" s="10">
        <f>E119+E121+E123</f>
        <v>0</v>
      </c>
      <c r="F118" s="10">
        <f>F119+F121+F123</f>
        <v>6761000</v>
      </c>
      <c r="G118" s="9"/>
    </row>
    <row r="119" spans="1:7" ht="68.25" customHeight="1">
      <c r="A119" s="17" t="s">
        <v>200</v>
      </c>
      <c r="B119" s="18" t="s">
        <v>76</v>
      </c>
      <c r="C119" s="18" t="s">
        <v>26</v>
      </c>
      <c r="D119" s="10">
        <f>D120</f>
        <v>5016000</v>
      </c>
      <c r="E119" s="10">
        <f>E120</f>
        <v>-6000</v>
      </c>
      <c r="F119" s="10">
        <f>F120</f>
        <v>5010000</v>
      </c>
      <c r="G119" s="9"/>
    </row>
    <row r="120" spans="1:7" ht="16.5" customHeight="1">
      <c r="A120" s="19" t="s">
        <v>205</v>
      </c>
      <c r="B120" s="20" t="s">
        <v>76</v>
      </c>
      <c r="C120" s="20" t="s">
        <v>27</v>
      </c>
      <c r="D120" s="11">
        <v>5016000</v>
      </c>
      <c r="E120" s="11">
        <v>-6000</v>
      </c>
      <c r="F120" s="11">
        <f>D120+E120</f>
        <v>5010000</v>
      </c>
      <c r="G120" s="9"/>
    </row>
    <row r="121" spans="1:7" ht="25.5">
      <c r="A121" s="17" t="s">
        <v>164</v>
      </c>
      <c r="B121" s="18" t="s">
        <v>76</v>
      </c>
      <c r="C121" s="18" t="s">
        <v>2</v>
      </c>
      <c r="D121" s="10">
        <f>D122</f>
        <v>1743000</v>
      </c>
      <c r="E121" s="10">
        <f>E122</f>
        <v>5800</v>
      </c>
      <c r="F121" s="10">
        <f>F122</f>
        <v>1748800</v>
      </c>
      <c r="G121" s="9"/>
    </row>
    <row r="122" spans="1:7" ht="25.5">
      <c r="A122" s="19" t="s">
        <v>165</v>
      </c>
      <c r="B122" s="20" t="s">
        <v>76</v>
      </c>
      <c r="C122" s="20" t="s">
        <v>3</v>
      </c>
      <c r="D122" s="11">
        <v>1743000</v>
      </c>
      <c r="E122" s="11">
        <v>5800</v>
      </c>
      <c r="F122" s="11">
        <f>D122+E122</f>
        <v>1748800</v>
      </c>
      <c r="G122" s="9"/>
    </row>
    <row r="123" spans="1:7">
      <c r="A123" s="17" t="s">
        <v>173</v>
      </c>
      <c r="B123" s="18" t="s">
        <v>76</v>
      </c>
      <c r="C123" s="18" t="s">
        <v>10</v>
      </c>
      <c r="D123" s="10">
        <f>D124</f>
        <v>2000</v>
      </c>
      <c r="E123" s="10">
        <f>E124</f>
        <v>200</v>
      </c>
      <c r="F123" s="10">
        <f>F124</f>
        <v>2200</v>
      </c>
      <c r="G123" s="9"/>
    </row>
    <row r="124" spans="1:7">
      <c r="A124" s="19" t="s">
        <v>206</v>
      </c>
      <c r="B124" s="20" t="s">
        <v>76</v>
      </c>
      <c r="C124" s="20" t="s">
        <v>19</v>
      </c>
      <c r="D124" s="11">
        <v>2000</v>
      </c>
      <c r="E124" s="11">
        <v>200</v>
      </c>
      <c r="F124" s="11">
        <f>D124+E124</f>
        <v>2200</v>
      </c>
      <c r="G124" s="9"/>
    </row>
    <row r="125" spans="1:7" ht="38.25">
      <c r="A125" s="17" t="s">
        <v>211</v>
      </c>
      <c r="B125" s="18" t="s">
        <v>77</v>
      </c>
      <c r="C125" s="18"/>
      <c r="D125" s="10">
        <f t="shared" ref="D125:F128" si="22">D126</f>
        <v>11263000</v>
      </c>
      <c r="E125" s="10">
        <f t="shared" si="22"/>
        <v>0</v>
      </c>
      <c r="F125" s="10">
        <f t="shared" si="22"/>
        <v>11263000</v>
      </c>
      <c r="G125" s="9"/>
    </row>
    <row r="126" spans="1:7" ht="25.5">
      <c r="A126" s="17" t="s">
        <v>212</v>
      </c>
      <c r="B126" s="18" t="s">
        <v>78</v>
      </c>
      <c r="C126" s="18"/>
      <c r="D126" s="10">
        <f t="shared" si="22"/>
        <v>11263000</v>
      </c>
      <c r="E126" s="10">
        <f t="shared" si="22"/>
        <v>0</v>
      </c>
      <c r="F126" s="10">
        <f t="shared" si="22"/>
        <v>11263000</v>
      </c>
      <c r="G126" s="9"/>
    </row>
    <row r="127" spans="1:7" ht="25.5">
      <c r="A127" s="17" t="s">
        <v>207</v>
      </c>
      <c r="B127" s="18" t="s">
        <v>79</v>
      </c>
      <c r="C127" s="18"/>
      <c r="D127" s="10">
        <f t="shared" si="22"/>
        <v>11263000</v>
      </c>
      <c r="E127" s="10">
        <f t="shared" si="22"/>
        <v>0</v>
      </c>
      <c r="F127" s="10">
        <f t="shared" si="22"/>
        <v>11263000</v>
      </c>
      <c r="G127" s="9"/>
    </row>
    <row r="128" spans="1:7" ht="27.75" customHeight="1">
      <c r="A128" s="17" t="s">
        <v>158</v>
      </c>
      <c r="B128" s="18" t="s">
        <v>79</v>
      </c>
      <c r="C128" s="18" t="s">
        <v>8</v>
      </c>
      <c r="D128" s="10">
        <f t="shared" si="22"/>
        <v>11263000</v>
      </c>
      <c r="E128" s="10">
        <f t="shared" si="22"/>
        <v>0</v>
      </c>
      <c r="F128" s="10">
        <f t="shared" si="22"/>
        <v>11263000</v>
      </c>
      <c r="G128" s="9"/>
    </row>
    <row r="129" spans="1:7">
      <c r="A129" s="19" t="s">
        <v>208</v>
      </c>
      <c r="B129" s="20" t="s">
        <v>79</v>
      </c>
      <c r="C129" s="20" t="s">
        <v>28</v>
      </c>
      <c r="D129" s="11">
        <v>11263000</v>
      </c>
      <c r="E129" s="11"/>
      <c r="F129" s="11">
        <f>D129+E129</f>
        <v>11263000</v>
      </c>
      <c r="G129" s="9"/>
    </row>
    <row r="130" spans="1:7" ht="51" customHeight="1">
      <c r="A130" s="17" t="s">
        <v>213</v>
      </c>
      <c r="B130" s="18" t="s">
        <v>80</v>
      </c>
      <c r="C130" s="18"/>
      <c r="D130" s="10">
        <f t="shared" ref="D130:F133" si="23">D131</f>
        <v>3558000</v>
      </c>
      <c r="E130" s="10">
        <f t="shared" si="23"/>
        <v>0</v>
      </c>
      <c r="F130" s="10">
        <f t="shared" si="23"/>
        <v>3558000</v>
      </c>
      <c r="G130" s="9"/>
    </row>
    <row r="131" spans="1:7" ht="25.5">
      <c r="A131" s="17" t="s">
        <v>214</v>
      </c>
      <c r="B131" s="18" t="s">
        <v>81</v>
      </c>
      <c r="C131" s="18"/>
      <c r="D131" s="10">
        <f t="shared" si="23"/>
        <v>3558000</v>
      </c>
      <c r="E131" s="10">
        <f t="shared" si="23"/>
        <v>0</v>
      </c>
      <c r="F131" s="10">
        <f t="shared" si="23"/>
        <v>3558000</v>
      </c>
      <c r="G131" s="9"/>
    </row>
    <row r="132" spans="1:7" ht="25.5">
      <c r="A132" s="17" t="s">
        <v>207</v>
      </c>
      <c r="B132" s="18" t="s">
        <v>82</v>
      </c>
      <c r="C132" s="18"/>
      <c r="D132" s="10">
        <f t="shared" si="23"/>
        <v>3558000</v>
      </c>
      <c r="E132" s="10">
        <f t="shared" si="23"/>
        <v>0</v>
      </c>
      <c r="F132" s="10">
        <f t="shared" si="23"/>
        <v>3558000</v>
      </c>
      <c r="G132" s="9"/>
    </row>
    <row r="133" spans="1:7" ht="25.5">
      <c r="A133" s="17" t="s">
        <v>158</v>
      </c>
      <c r="B133" s="18" t="s">
        <v>82</v>
      </c>
      <c r="C133" s="18" t="s">
        <v>8</v>
      </c>
      <c r="D133" s="10">
        <f t="shared" si="23"/>
        <v>3558000</v>
      </c>
      <c r="E133" s="10">
        <f t="shared" si="23"/>
        <v>0</v>
      </c>
      <c r="F133" s="10">
        <f t="shared" si="23"/>
        <v>3558000</v>
      </c>
      <c r="G133" s="9"/>
    </row>
    <row r="134" spans="1:7">
      <c r="A134" s="19" t="s">
        <v>208</v>
      </c>
      <c r="B134" s="20" t="s">
        <v>82</v>
      </c>
      <c r="C134" s="20" t="s">
        <v>28</v>
      </c>
      <c r="D134" s="11">
        <v>3558000</v>
      </c>
      <c r="E134" s="11"/>
      <c r="F134" s="11">
        <f>D134+E134</f>
        <v>3558000</v>
      </c>
      <c r="G134" s="9"/>
    </row>
    <row r="135" spans="1:7" ht="54" customHeight="1">
      <c r="A135" s="17" t="s">
        <v>215</v>
      </c>
      <c r="B135" s="18" t="s">
        <v>83</v>
      </c>
      <c r="C135" s="18"/>
      <c r="D135" s="10">
        <f t="shared" ref="D135:F138" si="24">D136</f>
        <v>640000</v>
      </c>
      <c r="E135" s="10">
        <f t="shared" si="24"/>
        <v>0</v>
      </c>
      <c r="F135" s="10">
        <f t="shared" si="24"/>
        <v>640000</v>
      </c>
      <c r="G135" s="9"/>
    </row>
    <row r="136" spans="1:7" ht="25.5">
      <c r="A136" s="17" t="s">
        <v>216</v>
      </c>
      <c r="B136" s="18" t="s">
        <v>84</v>
      </c>
      <c r="C136" s="18"/>
      <c r="D136" s="10">
        <f t="shared" si="24"/>
        <v>640000</v>
      </c>
      <c r="E136" s="10">
        <f t="shared" si="24"/>
        <v>0</v>
      </c>
      <c r="F136" s="10">
        <f t="shared" si="24"/>
        <v>640000</v>
      </c>
      <c r="G136" s="9"/>
    </row>
    <row r="137" spans="1:7">
      <c r="A137" s="17" t="s">
        <v>217</v>
      </c>
      <c r="B137" s="18" t="s">
        <v>85</v>
      </c>
      <c r="C137" s="18"/>
      <c r="D137" s="10">
        <f t="shared" si="24"/>
        <v>640000</v>
      </c>
      <c r="E137" s="10">
        <f t="shared" si="24"/>
        <v>0</v>
      </c>
      <c r="F137" s="10">
        <f t="shared" si="24"/>
        <v>640000</v>
      </c>
      <c r="G137" s="9"/>
    </row>
    <row r="138" spans="1:7" ht="25.5">
      <c r="A138" s="17" t="s">
        <v>164</v>
      </c>
      <c r="B138" s="18" t="s">
        <v>85</v>
      </c>
      <c r="C138" s="18" t="s">
        <v>2</v>
      </c>
      <c r="D138" s="10">
        <f t="shared" si="24"/>
        <v>640000</v>
      </c>
      <c r="E138" s="10">
        <f t="shared" si="24"/>
        <v>0</v>
      </c>
      <c r="F138" s="10">
        <f t="shared" si="24"/>
        <v>640000</v>
      </c>
      <c r="G138" s="9"/>
    </row>
    <row r="139" spans="1:7" ht="25.5">
      <c r="A139" s="19" t="s">
        <v>165</v>
      </c>
      <c r="B139" s="20" t="s">
        <v>85</v>
      </c>
      <c r="C139" s="20" t="s">
        <v>3</v>
      </c>
      <c r="D139" s="11">
        <v>640000</v>
      </c>
      <c r="E139" s="11"/>
      <c r="F139" s="11">
        <f>D139+E139</f>
        <v>640000</v>
      </c>
      <c r="G139" s="9"/>
    </row>
    <row r="140" spans="1:7" ht="38.25" customHeight="1">
      <c r="A140" s="15" t="s">
        <v>29</v>
      </c>
      <c r="B140" s="21" t="s">
        <v>86</v>
      </c>
      <c r="C140" s="21"/>
      <c r="D140" s="10">
        <f t="shared" ref="D140:F143" si="25">D141</f>
        <v>446500</v>
      </c>
      <c r="E140" s="10">
        <f t="shared" si="25"/>
        <v>0</v>
      </c>
      <c r="F140" s="10">
        <f t="shared" si="25"/>
        <v>446500</v>
      </c>
      <c r="G140" s="9"/>
    </row>
    <row r="141" spans="1:7" ht="38.25">
      <c r="A141" s="17" t="s">
        <v>218</v>
      </c>
      <c r="B141" s="18" t="s">
        <v>87</v>
      </c>
      <c r="C141" s="18"/>
      <c r="D141" s="10">
        <f t="shared" si="25"/>
        <v>446500</v>
      </c>
      <c r="E141" s="10">
        <f t="shared" si="25"/>
        <v>0</v>
      </c>
      <c r="F141" s="10">
        <f t="shared" si="25"/>
        <v>446500</v>
      </c>
      <c r="G141" s="9"/>
    </row>
    <row r="142" spans="1:7">
      <c r="A142" s="17" t="s">
        <v>183</v>
      </c>
      <c r="B142" s="18" t="s">
        <v>88</v>
      </c>
      <c r="C142" s="18"/>
      <c r="D142" s="10">
        <f t="shared" si="25"/>
        <v>446500</v>
      </c>
      <c r="E142" s="10">
        <f t="shared" si="25"/>
        <v>0</v>
      </c>
      <c r="F142" s="10">
        <f t="shared" si="25"/>
        <v>446500</v>
      </c>
      <c r="G142" s="9"/>
    </row>
    <row r="143" spans="1:7" ht="25.5">
      <c r="A143" s="17" t="s">
        <v>164</v>
      </c>
      <c r="B143" s="18" t="s">
        <v>88</v>
      </c>
      <c r="C143" s="18" t="s">
        <v>2</v>
      </c>
      <c r="D143" s="10">
        <f t="shared" si="25"/>
        <v>446500</v>
      </c>
      <c r="E143" s="10">
        <f t="shared" si="25"/>
        <v>0</v>
      </c>
      <c r="F143" s="10">
        <f t="shared" si="25"/>
        <v>446500</v>
      </c>
      <c r="G143" s="9"/>
    </row>
    <row r="144" spans="1:7" ht="25.5">
      <c r="A144" s="19" t="s">
        <v>165</v>
      </c>
      <c r="B144" s="20" t="s">
        <v>88</v>
      </c>
      <c r="C144" s="20" t="s">
        <v>3</v>
      </c>
      <c r="D144" s="11">
        <v>446500</v>
      </c>
      <c r="E144" s="11"/>
      <c r="F144" s="11">
        <f>D144+E144</f>
        <v>446500</v>
      </c>
      <c r="G144" s="9"/>
    </row>
    <row r="145" spans="1:7" ht="51">
      <c r="A145" s="15" t="s">
        <v>30</v>
      </c>
      <c r="B145" s="21" t="s">
        <v>89</v>
      </c>
      <c r="C145" s="21"/>
      <c r="D145" s="10">
        <f>D146</f>
        <v>15350000</v>
      </c>
      <c r="E145" s="10">
        <f>E146</f>
        <v>100000</v>
      </c>
      <c r="F145" s="10">
        <f>F146</f>
        <v>15450000</v>
      </c>
      <c r="G145" s="9"/>
    </row>
    <row r="146" spans="1:7" ht="25.5">
      <c r="A146" s="17" t="s">
        <v>219</v>
      </c>
      <c r="B146" s="18" t="s">
        <v>90</v>
      </c>
      <c r="C146" s="18"/>
      <c r="D146" s="10">
        <f>D147+D150</f>
        <v>15350000</v>
      </c>
      <c r="E146" s="10">
        <f>E147+E150</f>
        <v>100000</v>
      </c>
      <c r="F146" s="10">
        <f>F147+F150</f>
        <v>15450000</v>
      </c>
      <c r="G146" s="9"/>
    </row>
    <row r="147" spans="1:7" ht="25.5">
      <c r="A147" s="17" t="s">
        <v>207</v>
      </c>
      <c r="B147" s="18" t="s">
        <v>91</v>
      </c>
      <c r="C147" s="18"/>
      <c r="D147" s="10">
        <f t="shared" ref="D147:F148" si="26">D148</f>
        <v>5350000</v>
      </c>
      <c r="E147" s="10">
        <f t="shared" si="26"/>
        <v>0</v>
      </c>
      <c r="F147" s="10">
        <f t="shared" si="26"/>
        <v>5350000</v>
      </c>
      <c r="G147" s="9"/>
    </row>
    <row r="148" spans="1:7" ht="25.5">
      <c r="A148" s="17" t="s">
        <v>158</v>
      </c>
      <c r="B148" s="18" t="s">
        <v>91</v>
      </c>
      <c r="C148" s="18" t="s">
        <v>8</v>
      </c>
      <c r="D148" s="10">
        <f t="shared" si="26"/>
        <v>5350000</v>
      </c>
      <c r="E148" s="10">
        <f t="shared" si="26"/>
        <v>0</v>
      </c>
      <c r="F148" s="10">
        <f t="shared" si="26"/>
        <v>5350000</v>
      </c>
      <c r="G148" s="9"/>
    </row>
    <row r="149" spans="1:7">
      <c r="A149" s="19" t="s">
        <v>208</v>
      </c>
      <c r="B149" s="20" t="s">
        <v>91</v>
      </c>
      <c r="C149" s="20" t="s">
        <v>28</v>
      </c>
      <c r="D149" s="11">
        <v>5350000</v>
      </c>
      <c r="E149" s="11"/>
      <c r="F149" s="11">
        <f>D149+E149</f>
        <v>5350000</v>
      </c>
      <c r="G149" s="9"/>
    </row>
    <row r="150" spans="1:7" ht="25.5">
      <c r="A150" s="17" t="s">
        <v>220</v>
      </c>
      <c r="B150" s="18" t="s">
        <v>92</v>
      </c>
      <c r="C150" s="18"/>
      <c r="D150" s="10">
        <f t="shared" ref="D150:F151" si="27">D151</f>
        <v>10000000</v>
      </c>
      <c r="E150" s="10">
        <f t="shared" si="27"/>
        <v>100000</v>
      </c>
      <c r="F150" s="10">
        <f t="shared" si="27"/>
        <v>10100000</v>
      </c>
      <c r="G150" s="9"/>
    </row>
    <row r="151" spans="1:7">
      <c r="A151" s="17" t="s">
        <v>173</v>
      </c>
      <c r="B151" s="18" t="s">
        <v>92</v>
      </c>
      <c r="C151" s="18" t="s">
        <v>10</v>
      </c>
      <c r="D151" s="10">
        <f t="shared" si="27"/>
        <v>10000000</v>
      </c>
      <c r="E151" s="10">
        <f t="shared" si="27"/>
        <v>100000</v>
      </c>
      <c r="F151" s="10">
        <f t="shared" si="27"/>
        <v>10100000</v>
      </c>
      <c r="G151" s="9"/>
    </row>
    <row r="152" spans="1:7" ht="43.5" customHeight="1">
      <c r="A152" s="19" t="s">
        <v>172</v>
      </c>
      <c r="B152" s="20" t="s">
        <v>92</v>
      </c>
      <c r="C152" s="20" t="s">
        <v>11</v>
      </c>
      <c r="D152" s="11">
        <v>10000000</v>
      </c>
      <c r="E152" s="11">
        <v>100000</v>
      </c>
      <c r="F152" s="11">
        <f>D152+E152</f>
        <v>10100000</v>
      </c>
      <c r="G152" s="9"/>
    </row>
    <row r="153" spans="1:7" ht="51">
      <c r="A153" s="15" t="s">
        <v>31</v>
      </c>
      <c r="B153" s="21" t="s">
        <v>93</v>
      </c>
      <c r="C153" s="21"/>
      <c r="D153" s="10">
        <f t="shared" ref="D153:F156" si="28">D154</f>
        <v>100000</v>
      </c>
      <c r="E153" s="10">
        <f t="shared" si="28"/>
        <v>0</v>
      </c>
      <c r="F153" s="10">
        <f t="shared" si="28"/>
        <v>100000</v>
      </c>
      <c r="G153" s="9"/>
    </row>
    <row r="154" spans="1:7" ht="25.5">
      <c r="A154" s="17" t="s">
        <v>221</v>
      </c>
      <c r="B154" s="18" t="s">
        <v>94</v>
      </c>
      <c r="C154" s="18"/>
      <c r="D154" s="10">
        <f t="shared" si="28"/>
        <v>100000</v>
      </c>
      <c r="E154" s="10">
        <f t="shared" si="28"/>
        <v>0</v>
      </c>
      <c r="F154" s="10">
        <f t="shared" si="28"/>
        <v>100000</v>
      </c>
      <c r="G154" s="9"/>
    </row>
    <row r="155" spans="1:7" ht="51">
      <c r="A155" s="17" t="s">
        <v>222</v>
      </c>
      <c r="B155" s="18" t="s">
        <v>95</v>
      </c>
      <c r="C155" s="18"/>
      <c r="D155" s="10">
        <f t="shared" si="28"/>
        <v>100000</v>
      </c>
      <c r="E155" s="10">
        <f t="shared" si="28"/>
        <v>0</v>
      </c>
      <c r="F155" s="10">
        <f t="shared" si="28"/>
        <v>100000</v>
      </c>
      <c r="G155" s="9"/>
    </row>
    <row r="156" spans="1:7" ht="25.5">
      <c r="A156" s="17" t="s">
        <v>164</v>
      </c>
      <c r="B156" s="18" t="s">
        <v>95</v>
      </c>
      <c r="C156" s="18" t="s">
        <v>2</v>
      </c>
      <c r="D156" s="10">
        <f t="shared" si="28"/>
        <v>100000</v>
      </c>
      <c r="E156" s="10">
        <f t="shared" si="28"/>
        <v>0</v>
      </c>
      <c r="F156" s="10">
        <f t="shared" si="28"/>
        <v>100000</v>
      </c>
      <c r="G156" s="9"/>
    </row>
    <row r="157" spans="1:7" ht="25.5">
      <c r="A157" s="19" t="s">
        <v>165</v>
      </c>
      <c r="B157" s="20" t="s">
        <v>95</v>
      </c>
      <c r="C157" s="20" t="s">
        <v>3</v>
      </c>
      <c r="D157" s="11">
        <v>100000</v>
      </c>
      <c r="E157" s="11"/>
      <c r="F157" s="11">
        <f>D157+E157</f>
        <v>100000</v>
      </c>
      <c r="G157" s="9"/>
    </row>
    <row r="158" spans="1:7" ht="38.25">
      <c r="A158" s="15" t="s">
        <v>32</v>
      </c>
      <c r="B158" s="21" t="s">
        <v>96</v>
      </c>
      <c r="C158" s="21"/>
      <c r="D158" s="10">
        <f t="shared" ref="D158:F161" si="29">D159</f>
        <v>982000</v>
      </c>
      <c r="E158" s="10">
        <f t="shared" si="29"/>
        <v>100000</v>
      </c>
      <c r="F158" s="10">
        <f t="shared" si="29"/>
        <v>1082000</v>
      </c>
      <c r="G158" s="9"/>
    </row>
    <row r="159" spans="1:7" ht="25.5">
      <c r="A159" s="17" t="s">
        <v>223</v>
      </c>
      <c r="B159" s="18" t="s">
        <v>97</v>
      </c>
      <c r="C159" s="18"/>
      <c r="D159" s="10">
        <f t="shared" si="29"/>
        <v>982000</v>
      </c>
      <c r="E159" s="10">
        <f t="shared" si="29"/>
        <v>100000</v>
      </c>
      <c r="F159" s="10">
        <f t="shared" si="29"/>
        <v>1082000</v>
      </c>
      <c r="G159" s="9"/>
    </row>
    <row r="160" spans="1:7">
      <c r="A160" s="17" t="s">
        <v>224</v>
      </c>
      <c r="B160" s="18" t="s">
        <v>98</v>
      </c>
      <c r="C160" s="18"/>
      <c r="D160" s="10">
        <f t="shared" si="29"/>
        <v>982000</v>
      </c>
      <c r="E160" s="10">
        <f t="shared" si="29"/>
        <v>100000</v>
      </c>
      <c r="F160" s="10">
        <f t="shared" si="29"/>
        <v>1082000</v>
      </c>
      <c r="G160" s="9"/>
    </row>
    <row r="161" spans="1:7" ht="25.5">
      <c r="A161" s="17" t="s">
        <v>164</v>
      </c>
      <c r="B161" s="18" t="s">
        <v>98</v>
      </c>
      <c r="C161" s="18" t="s">
        <v>2</v>
      </c>
      <c r="D161" s="10">
        <f t="shared" si="29"/>
        <v>982000</v>
      </c>
      <c r="E161" s="10">
        <f t="shared" si="29"/>
        <v>100000</v>
      </c>
      <c r="F161" s="10">
        <f t="shared" si="29"/>
        <v>1082000</v>
      </c>
      <c r="G161" s="9"/>
    </row>
    <row r="162" spans="1:7" ht="25.5">
      <c r="A162" s="19" t="s">
        <v>165</v>
      </c>
      <c r="B162" s="20" t="s">
        <v>98</v>
      </c>
      <c r="C162" s="20" t="s">
        <v>3</v>
      </c>
      <c r="D162" s="11">
        <v>982000</v>
      </c>
      <c r="E162" s="11">
        <v>100000</v>
      </c>
      <c r="F162" s="11">
        <f>D162+E162</f>
        <v>1082000</v>
      </c>
      <c r="G162" s="9"/>
    </row>
    <row r="163" spans="1:7" ht="38.25">
      <c r="A163" s="15" t="s">
        <v>33</v>
      </c>
      <c r="B163" s="21" t="s">
        <v>99</v>
      </c>
      <c r="C163" s="21"/>
      <c r="D163" s="10">
        <f>D164</f>
        <v>35416500</v>
      </c>
      <c r="E163" s="10">
        <f>E164</f>
        <v>480000</v>
      </c>
      <c r="F163" s="10">
        <f>F164</f>
        <v>35896500</v>
      </c>
      <c r="G163" s="9"/>
    </row>
    <row r="164" spans="1:7" ht="51.75" customHeight="1">
      <c r="A164" s="17" t="s">
        <v>225</v>
      </c>
      <c r="B164" s="18" t="s">
        <v>100</v>
      </c>
      <c r="C164" s="18"/>
      <c r="D164" s="10">
        <f>D165+D170+D173+D178</f>
        <v>35416500</v>
      </c>
      <c r="E164" s="10">
        <f>E165+E170+E173+E178</f>
        <v>480000</v>
      </c>
      <c r="F164" s="10">
        <f>F165+F170+F173+F178</f>
        <v>35896500</v>
      </c>
      <c r="G164" s="9"/>
    </row>
    <row r="165" spans="1:7">
      <c r="A165" s="17" t="s">
        <v>226</v>
      </c>
      <c r="B165" s="18" t="s">
        <v>101</v>
      </c>
      <c r="C165" s="18"/>
      <c r="D165" s="10">
        <f>D166+D168</f>
        <v>15517000</v>
      </c>
      <c r="E165" s="10">
        <f>E166+E168</f>
        <v>0</v>
      </c>
      <c r="F165" s="10">
        <f>F166+F168</f>
        <v>15517000</v>
      </c>
      <c r="G165" s="9"/>
    </row>
    <row r="166" spans="1:7" ht="25.5">
      <c r="A166" s="17" t="s">
        <v>164</v>
      </c>
      <c r="B166" s="18" t="s">
        <v>101</v>
      </c>
      <c r="C166" s="18" t="s">
        <v>2</v>
      </c>
      <c r="D166" s="10">
        <f>D167</f>
        <v>14017000</v>
      </c>
      <c r="E166" s="10">
        <f>E167</f>
        <v>0</v>
      </c>
      <c r="F166" s="10">
        <f>F167</f>
        <v>14017000</v>
      </c>
      <c r="G166" s="9"/>
    </row>
    <row r="167" spans="1:7" ht="25.5">
      <c r="A167" s="19" t="s">
        <v>165</v>
      </c>
      <c r="B167" s="20" t="s">
        <v>101</v>
      </c>
      <c r="C167" s="20" t="s">
        <v>3</v>
      </c>
      <c r="D167" s="11">
        <v>14017000</v>
      </c>
      <c r="E167" s="11"/>
      <c r="F167" s="11">
        <f>D167+E167</f>
        <v>14017000</v>
      </c>
      <c r="G167" s="9"/>
    </row>
    <row r="168" spans="1:7">
      <c r="A168" s="17" t="s">
        <v>173</v>
      </c>
      <c r="B168" s="18" t="s">
        <v>101</v>
      </c>
      <c r="C168" s="18" t="s">
        <v>10</v>
      </c>
      <c r="D168" s="10">
        <f>D169</f>
        <v>1500000</v>
      </c>
      <c r="E168" s="10">
        <f>E169</f>
        <v>0</v>
      </c>
      <c r="F168" s="10">
        <f>F169</f>
        <v>1500000</v>
      </c>
      <c r="G168" s="9"/>
    </row>
    <row r="169" spans="1:7" ht="42" customHeight="1">
      <c r="A169" s="19" t="s">
        <v>172</v>
      </c>
      <c r="B169" s="20" t="s">
        <v>101</v>
      </c>
      <c r="C169" s="20" t="s">
        <v>11</v>
      </c>
      <c r="D169" s="11">
        <v>1500000</v>
      </c>
      <c r="E169" s="11"/>
      <c r="F169" s="11">
        <f>D169+E169</f>
        <v>1500000</v>
      </c>
      <c r="G169" s="9"/>
    </row>
    <row r="170" spans="1:7">
      <c r="A170" s="17" t="s">
        <v>227</v>
      </c>
      <c r="B170" s="18" t="s">
        <v>102</v>
      </c>
      <c r="C170" s="18"/>
      <c r="D170" s="10">
        <f t="shared" ref="D170:F171" si="30">D171</f>
        <v>2330000</v>
      </c>
      <c r="E170" s="10">
        <f t="shared" si="30"/>
        <v>0</v>
      </c>
      <c r="F170" s="10">
        <f t="shared" si="30"/>
        <v>2330000</v>
      </c>
      <c r="G170" s="9"/>
    </row>
    <row r="171" spans="1:7" ht="25.5">
      <c r="A171" s="17" t="s">
        <v>164</v>
      </c>
      <c r="B171" s="18" t="s">
        <v>102</v>
      </c>
      <c r="C171" s="18" t="s">
        <v>2</v>
      </c>
      <c r="D171" s="10">
        <f t="shared" si="30"/>
        <v>2330000</v>
      </c>
      <c r="E171" s="10">
        <f t="shared" si="30"/>
        <v>0</v>
      </c>
      <c r="F171" s="10">
        <f t="shared" si="30"/>
        <v>2330000</v>
      </c>
      <c r="G171" s="9"/>
    </row>
    <row r="172" spans="1:7" ht="25.5">
      <c r="A172" s="19" t="s">
        <v>165</v>
      </c>
      <c r="B172" s="20" t="s">
        <v>102</v>
      </c>
      <c r="C172" s="20" t="s">
        <v>3</v>
      </c>
      <c r="D172" s="11">
        <v>2330000</v>
      </c>
      <c r="E172" s="11"/>
      <c r="F172" s="11">
        <f>D172+E172</f>
        <v>2330000</v>
      </c>
      <c r="G172" s="9"/>
    </row>
    <row r="173" spans="1:7">
      <c r="A173" s="17" t="s">
        <v>228</v>
      </c>
      <c r="B173" s="18" t="s">
        <v>103</v>
      </c>
      <c r="C173" s="18"/>
      <c r="D173" s="10">
        <f>D174+D176</f>
        <v>2500000</v>
      </c>
      <c r="E173" s="10">
        <f>E174+E176</f>
        <v>580000</v>
      </c>
      <c r="F173" s="10">
        <f>F174+F176</f>
        <v>3080000</v>
      </c>
      <c r="G173" s="9"/>
    </row>
    <row r="174" spans="1:7" ht="25.5">
      <c r="A174" s="17" t="s">
        <v>164</v>
      </c>
      <c r="B174" s="18" t="s">
        <v>103</v>
      </c>
      <c r="C174" s="18" t="s">
        <v>2</v>
      </c>
      <c r="D174" s="10">
        <f>D175</f>
        <v>1600000</v>
      </c>
      <c r="E174" s="10">
        <f>E175</f>
        <v>580000</v>
      </c>
      <c r="F174" s="10">
        <f>F175</f>
        <v>2180000</v>
      </c>
      <c r="G174" s="9"/>
    </row>
    <row r="175" spans="1:7" ht="25.5">
      <c r="A175" s="19" t="s">
        <v>165</v>
      </c>
      <c r="B175" s="20" t="s">
        <v>103</v>
      </c>
      <c r="C175" s="20" t="s">
        <v>3</v>
      </c>
      <c r="D175" s="11">
        <v>1600000</v>
      </c>
      <c r="E175" s="11">
        <v>580000</v>
      </c>
      <c r="F175" s="11">
        <f>D175+E175</f>
        <v>2180000</v>
      </c>
      <c r="G175" s="9"/>
    </row>
    <row r="176" spans="1:7">
      <c r="A176" s="17" t="s">
        <v>173</v>
      </c>
      <c r="B176" s="18" t="s">
        <v>103</v>
      </c>
      <c r="C176" s="18" t="s">
        <v>10</v>
      </c>
      <c r="D176" s="10">
        <f>D177</f>
        <v>900000</v>
      </c>
      <c r="E176" s="10">
        <f>E177</f>
        <v>0</v>
      </c>
      <c r="F176" s="10">
        <f>F177</f>
        <v>900000</v>
      </c>
      <c r="G176" s="9"/>
    </row>
    <row r="177" spans="1:7" ht="42" customHeight="1">
      <c r="A177" s="19" t="s">
        <v>172</v>
      </c>
      <c r="B177" s="20" t="s">
        <v>103</v>
      </c>
      <c r="C177" s="20" t="s">
        <v>11</v>
      </c>
      <c r="D177" s="11">
        <v>900000</v>
      </c>
      <c r="E177" s="11"/>
      <c r="F177" s="11">
        <f>D177+E177</f>
        <v>900000</v>
      </c>
      <c r="G177" s="9"/>
    </row>
    <row r="178" spans="1:7" ht="27" customHeight="1">
      <c r="A178" s="17" t="s">
        <v>229</v>
      </c>
      <c r="B178" s="18" t="s">
        <v>104</v>
      </c>
      <c r="C178" s="18"/>
      <c r="D178" s="10">
        <f>D179+D181</f>
        <v>15069500</v>
      </c>
      <c r="E178" s="10">
        <f t="shared" ref="E178:F178" si="31">E179+E181</f>
        <v>-100000</v>
      </c>
      <c r="F178" s="10">
        <f t="shared" si="31"/>
        <v>14969500</v>
      </c>
      <c r="G178" s="9"/>
    </row>
    <row r="179" spans="1:7" ht="25.5">
      <c r="A179" s="17" t="s">
        <v>164</v>
      </c>
      <c r="B179" s="18" t="s">
        <v>104</v>
      </c>
      <c r="C179" s="18" t="s">
        <v>2</v>
      </c>
      <c r="D179" s="10">
        <f t="shared" ref="D179:F179" si="32">D180</f>
        <v>15066000</v>
      </c>
      <c r="E179" s="10">
        <f t="shared" si="32"/>
        <v>-100000</v>
      </c>
      <c r="F179" s="10">
        <f t="shared" si="32"/>
        <v>14966000</v>
      </c>
      <c r="G179" s="9"/>
    </row>
    <row r="180" spans="1:7" ht="25.5">
      <c r="A180" s="19" t="s">
        <v>165</v>
      </c>
      <c r="B180" s="20" t="s">
        <v>104</v>
      </c>
      <c r="C180" s="20" t="s">
        <v>3</v>
      </c>
      <c r="D180" s="11">
        <v>15066000</v>
      </c>
      <c r="E180" s="11">
        <v>-100000</v>
      </c>
      <c r="F180" s="11">
        <f>D180+E180</f>
        <v>14966000</v>
      </c>
      <c r="G180" s="9"/>
    </row>
    <row r="181" spans="1:7">
      <c r="A181" s="36" t="s">
        <v>173</v>
      </c>
      <c r="B181" s="37" t="s">
        <v>104</v>
      </c>
      <c r="C181" s="37" t="s">
        <v>10</v>
      </c>
      <c r="D181" s="13">
        <f>D182</f>
        <v>3500</v>
      </c>
      <c r="E181" s="13">
        <f t="shared" ref="E181:F181" si="33">E182</f>
        <v>0</v>
      </c>
      <c r="F181" s="13">
        <f t="shared" si="33"/>
        <v>3500</v>
      </c>
      <c r="G181" s="9"/>
    </row>
    <row r="182" spans="1:7">
      <c r="A182" s="36" t="s">
        <v>206</v>
      </c>
      <c r="B182" s="37" t="s">
        <v>104</v>
      </c>
      <c r="C182" s="37" t="s">
        <v>19</v>
      </c>
      <c r="D182" s="11">
        <v>3500</v>
      </c>
      <c r="E182" s="11"/>
      <c r="F182" s="11">
        <f>D182+E182</f>
        <v>3500</v>
      </c>
      <c r="G182" s="9"/>
    </row>
    <row r="183" spans="1:7" ht="38.25">
      <c r="A183" s="15" t="s">
        <v>34</v>
      </c>
      <c r="B183" s="21" t="s">
        <v>105</v>
      </c>
      <c r="C183" s="21"/>
      <c r="D183" s="10">
        <f t="shared" ref="D183:F186" si="34">D184</f>
        <v>150000</v>
      </c>
      <c r="E183" s="10">
        <f t="shared" si="34"/>
        <v>0</v>
      </c>
      <c r="F183" s="10">
        <f t="shared" si="34"/>
        <v>150000</v>
      </c>
      <c r="G183" s="9"/>
    </row>
    <row r="184" spans="1:7" ht="38.25">
      <c r="A184" s="17" t="s">
        <v>230</v>
      </c>
      <c r="B184" s="18" t="s">
        <v>106</v>
      </c>
      <c r="C184" s="18"/>
      <c r="D184" s="10">
        <f t="shared" si="34"/>
        <v>150000</v>
      </c>
      <c r="E184" s="10">
        <f t="shared" si="34"/>
        <v>0</v>
      </c>
      <c r="F184" s="10">
        <f t="shared" si="34"/>
        <v>150000</v>
      </c>
      <c r="G184" s="9"/>
    </row>
    <row r="185" spans="1:7" ht="52.5" customHeight="1">
      <c r="A185" s="17" t="s">
        <v>231</v>
      </c>
      <c r="B185" s="18" t="s">
        <v>107</v>
      </c>
      <c r="C185" s="18"/>
      <c r="D185" s="10">
        <f t="shared" si="34"/>
        <v>150000</v>
      </c>
      <c r="E185" s="10">
        <f t="shared" si="34"/>
        <v>0</v>
      </c>
      <c r="F185" s="10">
        <f t="shared" si="34"/>
        <v>150000</v>
      </c>
      <c r="G185" s="9"/>
    </row>
    <row r="186" spans="1:7" ht="25.5">
      <c r="A186" s="17" t="s">
        <v>158</v>
      </c>
      <c r="B186" s="18" t="s">
        <v>107</v>
      </c>
      <c r="C186" s="18" t="s">
        <v>8</v>
      </c>
      <c r="D186" s="10">
        <f t="shared" si="34"/>
        <v>150000</v>
      </c>
      <c r="E186" s="10">
        <f t="shared" si="34"/>
        <v>0</v>
      </c>
      <c r="F186" s="10">
        <f t="shared" si="34"/>
        <v>150000</v>
      </c>
      <c r="G186" s="9"/>
    </row>
    <row r="187" spans="1:7" ht="27.75" customHeight="1">
      <c r="A187" s="19" t="s">
        <v>156</v>
      </c>
      <c r="B187" s="20" t="s">
        <v>107</v>
      </c>
      <c r="C187" s="20" t="s">
        <v>9</v>
      </c>
      <c r="D187" s="11">
        <v>150000</v>
      </c>
      <c r="E187" s="11"/>
      <c r="F187" s="11">
        <f>D187+E187</f>
        <v>150000</v>
      </c>
      <c r="G187" s="9"/>
    </row>
    <row r="188" spans="1:7" ht="76.5">
      <c r="A188" s="30" t="s">
        <v>190</v>
      </c>
      <c r="B188" s="31" t="s">
        <v>191</v>
      </c>
      <c r="C188" s="32"/>
      <c r="D188" s="35">
        <f>D189</f>
        <v>21600000</v>
      </c>
      <c r="E188" s="35">
        <f t="shared" ref="E188:F191" si="35">E189</f>
        <v>3272000</v>
      </c>
      <c r="F188" s="35">
        <f t="shared" si="35"/>
        <v>24872000</v>
      </c>
      <c r="G188" s="9"/>
    </row>
    <row r="189" spans="1:7" ht="54" customHeight="1">
      <c r="A189" s="33" t="s">
        <v>192</v>
      </c>
      <c r="B189" s="31" t="s">
        <v>193</v>
      </c>
      <c r="C189" s="32"/>
      <c r="D189" s="35">
        <f>D190+D193</f>
        <v>21600000</v>
      </c>
      <c r="E189" s="35">
        <f t="shared" ref="E189:F189" si="36">E190+E193</f>
        <v>3272000</v>
      </c>
      <c r="F189" s="35">
        <f t="shared" si="36"/>
        <v>24872000</v>
      </c>
      <c r="G189" s="9"/>
    </row>
    <row r="190" spans="1:7" ht="29.25" customHeight="1">
      <c r="A190" s="33" t="s">
        <v>194</v>
      </c>
      <c r="B190" s="31" t="s">
        <v>195</v>
      </c>
      <c r="C190" s="32"/>
      <c r="D190" s="35">
        <f>D191</f>
        <v>21600000</v>
      </c>
      <c r="E190" s="35">
        <f t="shared" si="35"/>
        <v>3272000</v>
      </c>
      <c r="F190" s="35">
        <f t="shared" si="35"/>
        <v>24872000</v>
      </c>
      <c r="G190" s="9"/>
    </row>
    <row r="191" spans="1:7">
      <c r="A191" s="33" t="s">
        <v>173</v>
      </c>
      <c r="B191" s="31" t="s">
        <v>195</v>
      </c>
      <c r="C191" s="31" t="s">
        <v>10</v>
      </c>
      <c r="D191" s="35">
        <f>D192</f>
        <v>21600000</v>
      </c>
      <c r="E191" s="35">
        <f t="shared" si="35"/>
        <v>3272000</v>
      </c>
      <c r="F191" s="35">
        <f t="shared" si="35"/>
        <v>24872000</v>
      </c>
      <c r="G191" s="9"/>
    </row>
    <row r="192" spans="1:7" ht="42" customHeight="1">
      <c r="A192" s="54" t="s">
        <v>172</v>
      </c>
      <c r="B192" s="34" t="s">
        <v>195</v>
      </c>
      <c r="C192" s="32" t="s">
        <v>11</v>
      </c>
      <c r="D192" s="11">
        <v>21600000</v>
      </c>
      <c r="E192" s="11">
        <v>3272000</v>
      </c>
      <c r="F192" s="11">
        <f>D192+E192</f>
        <v>24872000</v>
      </c>
      <c r="G192" s="9"/>
    </row>
    <row r="193" spans="1:7" ht="18" hidden="1" customHeight="1">
      <c r="A193" s="49"/>
      <c r="B193" s="51"/>
      <c r="C193" s="51"/>
      <c r="D193" s="13">
        <f>D194</f>
        <v>0</v>
      </c>
      <c r="E193" s="13">
        <f t="shared" ref="E193:F194" si="37">E194</f>
        <v>0</v>
      </c>
      <c r="F193" s="13">
        <f t="shared" si="37"/>
        <v>0</v>
      </c>
      <c r="G193" s="9"/>
    </row>
    <row r="194" spans="1:7" ht="30" hidden="1" customHeight="1">
      <c r="A194" s="49"/>
      <c r="B194" s="51"/>
      <c r="C194" s="51"/>
      <c r="D194" s="13">
        <f>D195</f>
        <v>0</v>
      </c>
      <c r="E194" s="13">
        <f t="shared" si="37"/>
        <v>0</v>
      </c>
      <c r="F194" s="13">
        <f t="shared" si="37"/>
        <v>0</v>
      </c>
      <c r="G194" s="9"/>
    </row>
    <row r="195" spans="1:7" ht="30.75" hidden="1" customHeight="1">
      <c r="A195" s="50"/>
      <c r="B195" s="52"/>
      <c r="C195" s="53"/>
      <c r="D195" s="11"/>
      <c r="E195" s="11"/>
      <c r="F195" s="11">
        <f>D195+E195</f>
        <v>0</v>
      </c>
      <c r="G195" s="9"/>
    </row>
    <row r="196" spans="1:7" ht="38.25">
      <c r="A196" s="15" t="s">
        <v>15</v>
      </c>
      <c r="B196" s="21" t="s">
        <v>124</v>
      </c>
      <c r="C196" s="21"/>
      <c r="D196" s="10">
        <f t="shared" ref="D196:F202" si="38">D197</f>
        <v>39562000</v>
      </c>
      <c r="E196" s="10">
        <f t="shared" si="38"/>
        <v>2200000</v>
      </c>
      <c r="F196" s="10">
        <f t="shared" si="38"/>
        <v>41762000</v>
      </c>
      <c r="G196" s="9"/>
    </row>
    <row r="197" spans="1:7" ht="26.25" customHeight="1">
      <c r="A197" s="17" t="s">
        <v>196</v>
      </c>
      <c r="B197" s="18" t="s">
        <v>125</v>
      </c>
      <c r="C197" s="18"/>
      <c r="D197" s="10">
        <f>D199+D201+D204</f>
        <v>39562000</v>
      </c>
      <c r="E197" s="10">
        <f t="shared" ref="E197:F197" si="39">E199+E201+E204</f>
        <v>2200000</v>
      </c>
      <c r="F197" s="10">
        <f t="shared" si="39"/>
        <v>41762000</v>
      </c>
      <c r="G197" s="9"/>
    </row>
    <row r="198" spans="1:7" ht="38.25">
      <c r="A198" s="38" t="s">
        <v>249</v>
      </c>
      <c r="B198" s="39" t="s">
        <v>248</v>
      </c>
      <c r="C198" s="39"/>
      <c r="D198" s="10">
        <f>D199</f>
        <v>19516000</v>
      </c>
      <c r="E198" s="10">
        <f t="shared" ref="E198:F199" si="40">E199</f>
        <v>0</v>
      </c>
      <c r="F198" s="10">
        <f t="shared" si="40"/>
        <v>19516000</v>
      </c>
      <c r="G198" s="9"/>
    </row>
    <row r="199" spans="1:7" ht="25.5">
      <c r="A199" s="38" t="s">
        <v>164</v>
      </c>
      <c r="B199" s="39" t="s">
        <v>248</v>
      </c>
      <c r="C199" s="39" t="s">
        <v>2</v>
      </c>
      <c r="D199" s="10">
        <f>D200</f>
        <v>19516000</v>
      </c>
      <c r="E199" s="10">
        <f t="shared" si="40"/>
        <v>0</v>
      </c>
      <c r="F199" s="10">
        <f t="shared" si="40"/>
        <v>19516000</v>
      </c>
      <c r="G199" s="9"/>
    </row>
    <row r="200" spans="1:7" ht="25.5">
      <c r="A200" s="36" t="s">
        <v>165</v>
      </c>
      <c r="B200" s="37" t="s">
        <v>248</v>
      </c>
      <c r="C200" s="37" t="s">
        <v>3</v>
      </c>
      <c r="D200" s="40">
        <v>19516000</v>
      </c>
      <c r="E200" s="40"/>
      <c r="F200" s="40">
        <f>D200+E200</f>
        <v>19516000</v>
      </c>
      <c r="G200" s="9"/>
    </row>
    <row r="201" spans="1:7" ht="40.5" customHeight="1">
      <c r="A201" s="17" t="s">
        <v>197</v>
      </c>
      <c r="B201" s="18" t="s">
        <v>126</v>
      </c>
      <c r="C201" s="18"/>
      <c r="D201" s="10">
        <f t="shared" si="38"/>
        <v>20046000</v>
      </c>
      <c r="E201" s="10">
        <f t="shared" si="38"/>
        <v>0</v>
      </c>
      <c r="F201" s="10">
        <f t="shared" si="38"/>
        <v>20046000</v>
      </c>
      <c r="G201" s="9"/>
    </row>
    <row r="202" spans="1:7" ht="25.5">
      <c r="A202" s="17" t="s">
        <v>164</v>
      </c>
      <c r="B202" s="18" t="s">
        <v>126</v>
      </c>
      <c r="C202" s="18" t="s">
        <v>2</v>
      </c>
      <c r="D202" s="10">
        <f t="shared" si="38"/>
        <v>20046000</v>
      </c>
      <c r="E202" s="10">
        <f t="shared" si="38"/>
        <v>0</v>
      </c>
      <c r="F202" s="10">
        <f t="shared" si="38"/>
        <v>20046000</v>
      </c>
      <c r="G202" s="9"/>
    </row>
    <row r="203" spans="1:7" ht="25.5">
      <c r="A203" s="27" t="s">
        <v>165</v>
      </c>
      <c r="B203" s="28" t="s">
        <v>126</v>
      </c>
      <c r="C203" s="28" t="s">
        <v>3</v>
      </c>
      <c r="D203" s="11">
        <v>20046000</v>
      </c>
      <c r="E203" s="29"/>
      <c r="F203" s="11">
        <f>D203+E203</f>
        <v>20046000</v>
      </c>
      <c r="G203" s="9"/>
    </row>
    <row r="204" spans="1:7" ht="25.5">
      <c r="A204" s="58" t="s">
        <v>259</v>
      </c>
      <c r="B204" s="39" t="s">
        <v>258</v>
      </c>
      <c r="C204" s="39"/>
      <c r="D204" s="13">
        <f>D205</f>
        <v>0</v>
      </c>
      <c r="E204" s="13">
        <f t="shared" ref="E204:F205" si="41">E205</f>
        <v>2200000</v>
      </c>
      <c r="F204" s="13">
        <f t="shared" si="41"/>
        <v>2200000</v>
      </c>
      <c r="G204" s="9"/>
    </row>
    <row r="205" spans="1:7" ht="25.5">
      <c r="A205" s="58" t="s">
        <v>164</v>
      </c>
      <c r="B205" s="39" t="s">
        <v>258</v>
      </c>
      <c r="C205" s="39" t="s">
        <v>2</v>
      </c>
      <c r="D205" s="13">
        <f>D206</f>
        <v>0</v>
      </c>
      <c r="E205" s="13">
        <f t="shared" si="41"/>
        <v>2200000</v>
      </c>
      <c r="F205" s="13">
        <f t="shared" si="41"/>
        <v>2200000</v>
      </c>
      <c r="G205" s="9"/>
    </row>
    <row r="206" spans="1:7" ht="25.5">
      <c r="A206" s="57" t="s">
        <v>165</v>
      </c>
      <c r="B206" s="37" t="s">
        <v>258</v>
      </c>
      <c r="C206" s="37" t="s">
        <v>3</v>
      </c>
      <c r="D206" s="11"/>
      <c r="E206" s="29">
        <v>2200000</v>
      </c>
      <c r="F206" s="11">
        <f>D206+E206</f>
        <v>2200000</v>
      </c>
      <c r="G206" s="9"/>
    </row>
    <row r="207" spans="1:7" ht="63.75">
      <c r="A207" s="15" t="s">
        <v>127</v>
      </c>
      <c r="B207" s="21" t="s">
        <v>128</v>
      </c>
      <c r="C207" s="21"/>
      <c r="D207" s="10">
        <f>D208+D222+D233+D241+D251+D257+D261</f>
        <v>30498180</v>
      </c>
      <c r="E207" s="10">
        <f>E208+E222+E233+E241+E251+E257+E261</f>
        <v>529000</v>
      </c>
      <c r="F207" s="10">
        <f>F208+F222+F233+F241+F251+F257+F261</f>
        <v>31027180</v>
      </c>
      <c r="G207" s="9"/>
    </row>
    <row r="208" spans="1:7" ht="38.25">
      <c r="A208" s="17" t="s">
        <v>198</v>
      </c>
      <c r="B208" s="18" t="s">
        <v>129</v>
      </c>
      <c r="C208" s="18"/>
      <c r="D208" s="10">
        <f>D209+D216+D219</f>
        <v>19354000</v>
      </c>
      <c r="E208" s="10">
        <f>E209+E216+E219</f>
        <v>389000</v>
      </c>
      <c r="F208" s="10">
        <f>F209+F216+F219</f>
        <v>19743000</v>
      </c>
      <c r="G208" s="9"/>
    </row>
    <row r="209" spans="1:7">
      <c r="A209" s="17" t="s">
        <v>199</v>
      </c>
      <c r="B209" s="18" t="s">
        <v>130</v>
      </c>
      <c r="C209" s="18"/>
      <c r="D209" s="10">
        <f>D210+D212+D214</f>
        <v>18527000</v>
      </c>
      <c r="E209" s="10">
        <f>E210+E212+E214</f>
        <v>389000</v>
      </c>
      <c r="F209" s="10">
        <f>F210+F212+F214</f>
        <v>18916000</v>
      </c>
      <c r="G209" s="9"/>
    </row>
    <row r="210" spans="1:7" ht="66.75" customHeight="1">
      <c r="A210" s="17" t="s">
        <v>200</v>
      </c>
      <c r="B210" s="18" t="s">
        <v>130</v>
      </c>
      <c r="C210" s="18" t="s">
        <v>26</v>
      </c>
      <c r="D210" s="10">
        <f>D211</f>
        <v>14950000</v>
      </c>
      <c r="E210" s="10">
        <f>E211</f>
        <v>389000</v>
      </c>
      <c r="F210" s="10">
        <f>F211</f>
        <v>15339000</v>
      </c>
      <c r="G210" s="9"/>
    </row>
    <row r="211" spans="1:7" ht="25.5">
      <c r="A211" s="19" t="s">
        <v>201</v>
      </c>
      <c r="B211" s="20" t="s">
        <v>130</v>
      </c>
      <c r="C211" s="20" t="s">
        <v>35</v>
      </c>
      <c r="D211" s="11">
        <v>14950000</v>
      </c>
      <c r="E211" s="11">
        <v>389000</v>
      </c>
      <c r="F211" s="11">
        <f>D211+E211</f>
        <v>15339000</v>
      </c>
      <c r="G211" s="9"/>
    </row>
    <row r="212" spans="1:7" ht="25.5">
      <c r="A212" s="17" t="s">
        <v>164</v>
      </c>
      <c r="B212" s="18" t="s">
        <v>130</v>
      </c>
      <c r="C212" s="18" t="s">
        <v>2</v>
      </c>
      <c r="D212" s="10">
        <f>D213</f>
        <v>3544000</v>
      </c>
      <c r="E212" s="10">
        <f>E213</f>
        <v>0</v>
      </c>
      <c r="F212" s="10">
        <f>F213</f>
        <v>3544000</v>
      </c>
      <c r="G212" s="9"/>
    </row>
    <row r="213" spans="1:7" ht="25.5">
      <c r="A213" s="19" t="s">
        <v>165</v>
      </c>
      <c r="B213" s="20" t="s">
        <v>130</v>
      </c>
      <c r="C213" s="20" t="s">
        <v>3</v>
      </c>
      <c r="D213" s="11">
        <v>3544000</v>
      </c>
      <c r="E213" s="11"/>
      <c r="F213" s="11">
        <f>D213+E213</f>
        <v>3544000</v>
      </c>
      <c r="G213" s="9"/>
    </row>
    <row r="214" spans="1:7">
      <c r="A214" s="17" t="s">
        <v>173</v>
      </c>
      <c r="B214" s="18" t="s">
        <v>130</v>
      </c>
      <c r="C214" s="18" t="s">
        <v>10</v>
      </c>
      <c r="D214" s="10">
        <f>D215</f>
        <v>33000</v>
      </c>
      <c r="E214" s="10">
        <f>E215</f>
        <v>0</v>
      </c>
      <c r="F214" s="10">
        <f>F215</f>
        <v>33000</v>
      </c>
      <c r="G214" s="9"/>
    </row>
    <row r="215" spans="1:7">
      <c r="A215" s="19" t="s">
        <v>206</v>
      </c>
      <c r="B215" s="20" t="s">
        <v>130</v>
      </c>
      <c r="C215" s="20" t="s">
        <v>19</v>
      </c>
      <c r="D215" s="11">
        <v>33000</v>
      </c>
      <c r="E215" s="11"/>
      <c r="F215" s="11">
        <f>D215+E215</f>
        <v>33000</v>
      </c>
      <c r="G215" s="9"/>
    </row>
    <row r="216" spans="1:7">
      <c r="A216" s="17" t="s">
        <v>232</v>
      </c>
      <c r="B216" s="18" t="s">
        <v>131</v>
      </c>
      <c r="C216" s="18"/>
      <c r="D216" s="10">
        <f t="shared" ref="D216:F217" si="42">D217</f>
        <v>150000</v>
      </c>
      <c r="E216" s="10">
        <f t="shared" si="42"/>
        <v>0</v>
      </c>
      <c r="F216" s="10">
        <f t="shared" si="42"/>
        <v>150000</v>
      </c>
      <c r="G216" s="9"/>
    </row>
    <row r="217" spans="1:7" ht="25.5">
      <c r="A217" s="17" t="s">
        <v>164</v>
      </c>
      <c r="B217" s="18" t="s">
        <v>131</v>
      </c>
      <c r="C217" s="18" t="s">
        <v>2</v>
      </c>
      <c r="D217" s="10">
        <f t="shared" si="42"/>
        <v>150000</v>
      </c>
      <c r="E217" s="10">
        <f t="shared" si="42"/>
        <v>0</v>
      </c>
      <c r="F217" s="10">
        <f t="shared" si="42"/>
        <v>150000</v>
      </c>
      <c r="G217" s="9"/>
    </row>
    <row r="218" spans="1:7" ht="25.5">
      <c r="A218" s="19" t="s">
        <v>165</v>
      </c>
      <c r="B218" s="20" t="s">
        <v>131</v>
      </c>
      <c r="C218" s="20" t="s">
        <v>3</v>
      </c>
      <c r="D218" s="11">
        <v>150000</v>
      </c>
      <c r="E218" s="11"/>
      <c r="F218" s="11">
        <f>D218+E218</f>
        <v>150000</v>
      </c>
      <c r="G218" s="9"/>
    </row>
    <row r="219" spans="1:7" ht="40.5" customHeight="1">
      <c r="A219" s="17" t="s">
        <v>233</v>
      </c>
      <c r="B219" s="18" t="s">
        <v>132</v>
      </c>
      <c r="C219" s="18"/>
      <c r="D219" s="10">
        <f t="shared" ref="D219:F220" si="43">D220</f>
        <v>677000</v>
      </c>
      <c r="E219" s="10">
        <f t="shared" si="43"/>
        <v>0</v>
      </c>
      <c r="F219" s="10">
        <f t="shared" si="43"/>
        <v>677000</v>
      </c>
      <c r="G219" s="9"/>
    </row>
    <row r="220" spans="1:7" ht="63.75" customHeight="1">
      <c r="A220" s="17" t="s">
        <v>200</v>
      </c>
      <c r="B220" s="18" t="s">
        <v>132</v>
      </c>
      <c r="C220" s="18" t="s">
        <v>26</v>
      </c>
      <c r="D220" s="10">
        <f t="shared" si="43"/>
        <v>677000</v>
      </c>
      <c r="E220" s="10">
        <f t="shared" si="43"/>
        <v>0</v>
      </c>
      <c r="F220" s="10">
        <f t="shared" si="43"/>
        <v>677000</v>
      </c>
      <c r="G220" s="9"/>
    </row>
    <row r="221" spans="1:7" ht="25.5">
      <c r="A221" s="19" t="s">
        <v>201</v>
      </c>
      <c r="B221" s="20" t="s">
        <v>132</v>
      </c>
      <c r="C221" s="20" t="s">
        <v>35</v>
      </c>
      <c r="D221" s="11">
        <v>677000</v>
      </c>
      <c r="E221" s="11"/>
      <c r="F221" s="11">
        <f>D221+E221</f>
        <v>677000</v>
      </c>
      <c r="G221" s="9"/>
    </row>
    <row r="222" spans="1:7" ht="38.25">
      <c r="A222" s="17" t="s">
        <v>234</v>
      </c>
      <c r="B222" s="18" t="s">
        <v>133</v>
      </c>
      <c r="C222" s="18"/>
      <c r="D222" s="10">
        <f>D223+D226</f>
        <v>2461200</v>
      </c>
      <c r="E222" s="10">
        <f>E223+E226</f>
        <v>-46000</v>
      </c>
      <c r="F222" s="10">
        <f>F223+F226</f>
        <v>2415200</v>
      </c>
      <c r="G222" s="9"/>
    </row>
    <row r="223" spans="1:7">
      <c r="A223" s="17" t="s">
        <v>199</v>
      </c>
      <c r="B223" s="18" t="s">
        <v>134</v>
      </c>
      <c r="C223" s="18"/>
      <c r="D223" s="10">
        <f t="shared" ref="D223:F224" si="44">D224</f>
        <v>307200</v>
      </c>
      <c r="E223" s="10">
        <f t="shared" si="44"/>
        <v>0</v>
      </c>
      <c r="F223" s="10">
        <f t="shared" si="44"/>
        <v>307200</v>
      </c>
      <c r="G223" s="9"/>
    </row>
    <row r="224" spans="1:7" ht="65.25" customHeight="1">
      <c r="A224" s="17" t="s">
        <v>200</v>
      </c>
      <c r="B224" s="18" t="s">
        <v>134</v>
      </c>
      <c r="C224" s="18" t="s">
        <v>26</v>
      </c>
      <c r="D224" s="10">
        <f t="shared" si="44"/>
        <v>307200</v>
      </c>
      <c r="E224" s="10">
        <f t="shared" si="44"/>
        <v>0</v>
      </c>
      <c r="F224" s="10">
        <f t="shared" si="44"/>
        <v>307200</v>
      </c>
      <c r="G224" s="9"/>
    </row>
    <row r="225" spans="1:7" ht="25.5">
      <c r="A225" s="19" t="s">
        <v>201</v>
      </c>
      <c r="B225" s="20" t="s">
        <v>134</v>
      </c>
      <c r="C225" s="20" t="s">
        <v>35</v>
      </c>
      <c r="D225" s="11">
        <v>307200</v>
      </c>
      <c r="E225" s="11"/>
      <c r="F225" s="11">
        <f>D225+E225</f>
        <v>307200</v>
      </c>
      <c r="G225" s="9"/>
    </row>
    <row r="226" spans="1:7" ht="52.5" customHeight="1">
      <c r="A226" s="17" t="s">
        <v>235</v>
      </c>
      <c r="B226" s="18" t="s">
        <v>135</v>
      </c>
      <c r="C226" s="18"/>
      <c r="D226" s="10">
        <f>D227+D229+D231</f>
        <v>2154000</v>
      </c>
      <c r="E226" s="10">
        <f>E227+E229+E231</f>
        <v>-46000</v>
      </c>
      <c r="F226" s="10">
        <f>F227+F229+F231</f>
        <v>2108000</v>
      </c>
      <c r="G226" s="9"/>
    </row>
    <row r="227" spans="1:7" ht="65.25" customHeight="1">
      <c r="A227" s="17" t="s">
        <v>200</v>
      </c>
      <c r="B227" s="18" t="s">
        <v>135</v>
      </c>
      <c r="C227" s="18" t="s">
        <v>26</v>
      </c>
      <c r="D227" s="10">
        <f>D228</f>
        <v>1808000</v>
      </c>
      <c r="E227" s="10">
        <f>E228</f>
        <v>0</v>
      </c>
      <c r="F227" s="10">
        <f>F228</f>
        <v>1808000</v>
      </c>
      <c r="G227" s="9"/>
    </row>
    <row r="228" spans="1:7" ht="25.5">
      <c r="A228" s="19" t="s">
        <v>201</v>
      </c>
      <c r="B228" s="20" t="s">
        <v>135</v>
      </c>
      <c r="C228" s="20" t="s">
        <v>35</v>
      </c>
      <c r="D228" s="11">
        <v>1808000</v>
      </c>
      <c r="E228" s="11"/>
      <c r="F228" s="11">
        <f>D228+E228</f>
        <v>1808000</v>
      </c>
      <c r="G228" s="9"/>
    </row>
    <row r="229" spans="1:7" ht="25.5">
      <c r="A229" s="17" t="s">
        <v>164</v>
      </c>
      <c r="B229" s="18" t="s">
        <v>135</v>
      </c>
      <c r="C229" s="18" t="s">
        <v>2</v>
      </c>
      <c r="D229" s="10">
        <f>D230</f>
        <v>343000</v>
      </c>
      <c r="E229" s="10">
        <f>E230</f>
        <v>-46000</v>
      </c>
      <c r="F229" s="10">
        <f>F230</f>
        <v>297000</v>
      </c>
      <c r="G229" s="9"/>
    </row>
    <row r="230" spans="1:7" ht="28.5" customHeight="1">
      <c r="A230" s="19" t="s">
        <v>165</v>
      </c>
      <c r="B230" s="20" t="s">
        <v>135</v>
      </c>
      <c r="C230" s="20" t="s">
        <v>3</v>
      </c>
      <c r="D230" s="11">
        <v>343000</v>
      </c>
      <c r="E230" s="11">
        <v>-46000</v>
      </c>
      <c r="F230" s="11">
        <f>D230+E230</f>
        <v>297000</v>
      </c>
      <c r="G230" s="9"/>
    </row>
    <row r="231" spans="1:7">
      <c r="A231" s="17" t="s">
        <v>173</v>
      </c>
      <c r="B231" s="18" t="s">
        <v>135</v>
      </c>
      <c r="C231" s="18" t="s">
        <v>10</v>
      </c>
      <c r="D231" s="10">
        <f>D232</f>
        <v>3000</v>
      </c>
      <c r="E231" s="10">
        <f>E232</f>
        <v>0</v>
      </c>
      <c r="F231" s="10">
        <f>F232</f>
        <v>3000</v>
      </c>
      <c r="G231" s="9"/>
    </row>
    <row r="232" spans="1:7">
      <c r="A232" s="19" t="s">
        <v>206</v>
      </c>
      <c r="B232" s="20" t="s">
        <v>135</v>
      </c>
      <c r="C232" s="20" t="s">
        <v>19</v>
      </c>
      <c r="D232" s="11">
        <v>3000</v>
      </c>
      <c r="E232" s="11"/>
      <c r="F232" s="11">
        <f>D232+E232</f>
        <v>3000</v>
      </c>
      <c r="G232" s="9"/>
    </row>
    <row r="233" spans="1:7" ht="52.5" customHeight="1">
      <c r="A233" s="17" t="s">
        <v>236</v>
      </c>
      <c r="B233" s="18" t="s">
        <v>136</v>
      </c>
      <c r="C233" s="18"/>
      <c r="D233" s="10">
        <f>D234</f>
        <v>500000</v>
      </c>
      <c r="E233" s="10">
        <f>E234</f>
        <v>0</v>
      </c>
      <c r="F233" s="10">
        <f>F234</f>
        <v>500000</v>
      </c>
      <c r="G233" s="9"/>
    </row>
    <row r="234" spans="1:7">
      <c r="A234" s="17" t="s">
        <v>199</v>
      </c>
      <c r="B234" s="18" t="s">
        <v>137</v>
      </c>
      <c r="C234" s="18"/>
      <c r="D234" s="10">
        <f>D235+D237+D239</f>
        <v>500000</v>
      </c>
      <c r="E234" s="10">
        <f>E235+E237+E239</f>
        <v>0</v>
      </c>
      <c r="F234" s="10">
        <f>F235+F237+F239</f>
        <v>500000</v>
      </c>
      <c r="G234" s="9"/>
    </row>
    <row r="235" spans="1:7" ht="63.75" customHeight="1">
      <c r="A235" s="17" t="s">
        <v>200</v>
      </c>
      <c r="B235" s="18" t="s">
        <v>137</v>
      </c>
      <c r="C235" s="18" t="s">
        <v>26</v>
      </c>
      <c r="D235" s="10">
        <f>D236</f>
        <v>469000</v>
      </c>
      <c r="E235" s="10">
        <f>E236</f>
        <v>0</v>
      </c>
      <c r="F235" s="10">
        <f>F236</f>
        <v>469000</v>
      </c>
      <c r="G235" s="9"/>
    </row>
    <row r="236" spans="1:7" ht="25.5">
      <c r="A236" s="19" t="s">
        <v>201</v>
      </c>
      <c r="B236" s="20" t="s">
        <v>137</v>
      </c>
      <c r="C236" s="20" t="s">
        <v>35</v>
      </c>
      <c r="D236" s="11">
        <v>469000</v>
      </c>
      <c r="E236" s="11"/>
      <c r="F236" s="11">
        <f>D236+E236</f>
        <v>469000</v>
      </c>
      <c r="G236" s="9"/>
    </row>
    <row r="237" spans="1:7" ht="25.5">
      <c r="A237" s="17" t="s">
        <v>164</v>
      </c>
      <c r="B237" s="18" t="s">
        <v>137</v>
      </c>
      <c r="C237" s="18" t="s">
        <v>2</v>
      </c>
      <c r="D237" s="10">
        <f>D238</f>
        <v>30000</v>
      </c>
      <c r="E237" s="10">
        <f>E238</f>
        <v>0</v>
      </c>
      <c r="F237" s="10">
        <f>F238</f>
        <v>30000</v>
      </c>
      <c r="G237" s="9"/>
    </row>
    <row r="238" spans="1:7" ht="25.5">
      <c r="A238" s="19" t="s">
        <v>165</v>
      </c>
      <c r="B238" s="20" t="s">
        <v>137</v>
      </c>
      <c r="C238" s="20" t="s">
        <v>3</v>
      </c>
      <c r="D238" s="11">
        <v>30000</v>
      </c>
      <c r="E238" s="11"/>
      <c r="F238" s="11">
        <f>D238+E238</f>
        <v>30000</v>
      </c>
      <c r="G238" s="9"/>
    </row>
    <row r="239" spans="1:7">
      <c r="A239" s="17" t="s">
        <v>173</v>
      </c>
      <c r="B239" s="18" t="s">
        <v>137</v>
      </c>
      <c r="C239" s="18" t="s">
        <v>10</v>
      </c>
      <c r="D239" s="10">
        <f>D240</f>
        <v>1000</v>
      </c>
      <c r="E239" s="10">
        <f>E240</f>
        <v>0</v>
      </c>
      <c r="F239" s="10">
        <f>F240</f>
        <v>1000</v>
      </c>
      <c r="G239" s="9"/>
    </row>
    <row r="240" spans="1:7">
      <c r="A240" s="19" t="s">
        <v>206</v>
      </c>
      <c r="B240" s="20" t="s">
        <v>137</v>
      </c>
      <c r="C240" s="20" t="s">
        <v>19</v>
      </c>
      <c r="D240" s="11">
        <v>1000</v>
      </c>
      <c r="E240" s="11"/>
      <c r="F240" s="11">
        <f>D240+E240</f>
        <v>1000</v>
      </c>
      <c r="G240" s="9"/>
    </row>
    <row r="241" spans="1:7" ht="25.5">
      <c r="A241" s="17" t="s">
        <v>237</v>
      </c>
      <c r="B241" s="18" t="s">
        <v>138</v>
      </c>
      <c r="C241" s="18"/>
      <c r="D241" s="10">
        <f>D242+D245</f>
        <v>2408000</v>
      </c>
      <c r="E241" s="10">
        <f t="shared" ref="E241:F241" si="45">E242+E245</f>
        <v>186000</v>
      </c>
      <c r="F241" s="10">
        <f t="shared" si="45"/>
        <v>2594000</v>
      </c>
      <c r="G241" s="9"/>
    </row>
    <row r="242" spans="1:7" ht="28.5" customHeight="1">
      <c r="A242" s="56" t="s">
        <v>255</v>
      </c>
      <c r="B242" s="18" t="s">
        <v>254</v>
      </c>
      <c r="C242" s="18"/>
      <c r="D242" s="10">
        <f>D243</f>
        <v>20000</v>
      </c>
      <c r="E242" s="10">
        <f t="shared" ref="E242:F243" si="46">E243</f>
        <v>-20000</v>
      </c>
      <c r="F242" s="10">
        <f t="shared" si="46"/>
        <v>0</v>
      </c>
      <c r="G242" s="9"/>
    </row>
    <row r="243" spans="1:7" ht="25.5">
      <c r="A243" s="17" t="s">
        <v>164</v>
      </c>
      <c r="B243" s="18" t="s">
        <v>254</v>
      </c>
      <c r="C243" s="18" t="s">
        <v>2</v>
      </c>
      <c r="D243" s="10">
        <f>D244</f>
        <v>20000</v>
      </c>
      <c r="E243" s="10">
        <f t="shared" si="46"/>
        <v>-20000</v>
      </c>
      <c r="F243" s="10">
        <f t="shared" si="46"/>
        <v>0</v>
      </c>
      <c r="G243" s="9"/>
    </row>
    <row r="244" spans="1:7" ht="25.5">
      <c r="A244" s="19" t="s">
        <v>165</v>
      </c>
      <c r="B244" s="43" t="s">
        <v>254</v>
      </c>
      <c r="C244" s="20" t="s">
        <v>3</v>
      </c>
      <c r="D244" s="40">
        <v>20000</v>
      </c>
      <c r="E244" s="40">
        <v>-20000</v>
      </c>
      <c r="F244" s="11">
        <f>D244+E244</f>
        <v>0</v>
      </c>
      <c r="G244" s="9"/>
    </row>
    <row r="245" spans="1:7">
      <c r="A245" s="17" t="s">
        <v>238</v>
      </c>
      <c r="B245" s="18" t="s">
        <v>139</v>
      </c>
      <c r="C245" s="18"/>
      <c r="D245" s="10">
        <f>D246+D248</f>
        <v>2388000</v>
      </c>
      <c r="E245" s="10">
        <f>E246+E248</f>
        <v>206000</v>
      </c>
      <c r="F245" s="10">
        <f>F246+F248</f>
        <v>2594000</v>
      </c>
      <c r="G245" s="9"/>
    </row>
    <row r="246" spans="1:7" ht="25.5">
      <c r="A246" s="17" t="s">
        <v>164</v>
      </c>
      <c r="B246" s="18" t="s">
        <v>139</v>
      </c>
      <c r="C246" s="18" t="s">
        <v>2</v>
      </c>
      <c r="D246" s="10">
        <f>D247</f>
        <v>1442000</v>
      </c>
      <c r="E246" s="10">
        <f>E247</f>
        <v>173049</v>
      </c>
      <c r="F246" s="10">
        <f>F247</f>
        <v>1615049</v>
      </c>
      <c r="G246" s="9"/>
    </row>
    <row r="247" spans="1:7" ht="25.5">
      <c r="A247" s="19" t="s">
        <v>165</v>
      </c>
      <c r="B247" s="20" t="s">
        <v>139</v>
      </c>
      <c r="C247" s="20" t="s">
        <v>3</v>
      </c>
      <c r="D247" s="11">
        <v>1442000</v>
      </c>
      <c r="E247" s="11">
        <f>20000-32951+100000+46000+40000</f>
        <v>173049</v>
      </c>
      <c r="F247" s="11">
        <f>D247+E247</f>
        <v>1615049</v>
      </c>
      <c r="G247" s="9"/>
    </row>
    <row r="248" spans="1:7">
      <c r="A248" s="17" t="s">
        <v>173</v>
      </c>
      <c r="B248" s="18" t="s">
        <v>139</v>
      </c>
      <c r="C248" s="18" t="s">
        <v>10</v>
      </c>
      <c r="D248" s="10">
        <f>D249+D250</f>
        <v>946000</v>
      </c>
      <c r="E248" s="10">
        <f>E249+E250</f>
        <v>32951</v>
      </c>
      <c r="F248" s="10">
        <f>F249+F250</f>
        <v>978951</v>
      </c>
      <c r="G248" s="9"/>
    </row>
    <row r="249" spans="1:7" ht="43.5" customHeight="1">
      <c r="A249" s="19" t="s">
        <v>172</v>
      </c>
      <c r="B249" s="20" t="s">
        <v>139</v>
      </c>
      <c r="C249" s="20" t="s">
        <v>11</v>
      </c>
      <c r="D249" s="11">
        <v>796000</v>
      </c>
      <c r="E249" s="11"/>
      <c r="F249" s="11">
        <f>D249+E249</f>
        <v>796000</v>
      </c>
      <c r="G249" s="9"/>
    </row>
    <row r="250" spans="1:7">
      <c r="A250" s="19" t="s">
        <v>206</v>
      </c>
      <c r="B250" s="20" t="s">
        <v>139</v>
      </c>
      <c r="C250" s="20" t="s">
        <v>19</v>
      </c>
      <c r="D250" s="11">
        <v>150000</v>
      </c>
      <c r="E250" s="11">
        <v>32951</v>
      </c>
      <c r="F250" s="11">
        <f>D250+E250</f>
        <v>182951</v>
      </c>
      <c r="G250" s="9"/>
    </row>
    <row r="251" spans="1:7" ht="25.5">
      <c r="A251" s="17" t="s">
        <v>239</v>
      </c>
      <c r="B251" s="18" t="s">
        <v>140</v>
      </c>
      <c r="C251" s="18"/>
      <c r="D251" s="10">
        <f>D252</f>
        <v>1000000</v>
      </c>
      <c r="E251" s="10">
        <f>E252</f>
        <v>0</v>
      </c>
      <c r="F251" s="10">
        <f>F252</f>
        <v>1000000</v>
      </c>
      <c r="G251" s="9"/>
    </row>
    <row r="252" spans="1:7" ht="25.5">
      <c r="A252" s="17" t="s">
        <v>240</v>
      </c>
      <c r="B252" s="18" t="s">
        <v>141</v>
      </c>
      <c r="C252" s="18"/>
      <c r="D252" s="10">
        <f>D253+D255</f>
        <v>1000000</v>
      </c>
      <c r="E252" s="10">
        <f t="shared" ref="E252:F252" si="47">E253+E255</f>
        <v>0</v>
      </c>
      <c r="F252" s="10">
        <f t="shared" si="47"/>
        <v>1000000</v>
      </c>
      <c r="G252" s="9"/>
    </row>
    <row r="253" spans="1:7" ht="25.5">
      <c r="A253" s="17" t="s">
        <v>164</v>
      </c>
      <c r="B253" s="18" t="s">
        <v>141</v>
      </c>
      <c r="C253" s="18" t="s">
        <v>2</v>
      </c>
      <c r="D253" s="10">
        <f>D254</f>
        <v>877102.33</v>
      </c>
      <c r="E253" s="10">
        <f t="shared" ref="E253:F253" si="48">E254</f>
        <v>63240.18</v>
      </c>
      <c r="F253" s="10">
        <f t="shared" si="48"/>
        <v>940342.51</v>
      </c>
      <c r="G253" s="9"/>
    </row>
    <row r="254" spans="1:7" ht="25.5">
      <c r="A254" s="19" t="s">
        <v>165</v>
      </c>
      <c r="B254" s="20" t="s">
        <v>141</v>
      </c>
      <c r="C254" s="20" t="s">
        <v>3</v>
      </c>
      <c r="D254" s="45">
        <v>877102.33</v>
      </c>
      <c r="E254" s="45">
        <f>-31759.82+95000</f>
        <v>63240.18</v>
      </c>
      <c r="F254" s="11">
        <f>D254+E254</f>
        <v>940342.51</v>
      </c>
      <c r="G254" s="9"/>
    </row>
    <row r="255" spans="1:7">
      <c r="A255" s="17" t="s">
        <v>173</v>
      </c>
      <c r="B255" s="18" t="s">
        <v>141</v>
      </c>
      <c r="C255" s="18" t="s">
        <v>10</v>
      </c>
      <c r="D255" s="10">
        <f t="shared" ref="D255:F255" si="49">D256</f>
        <v>122897.67</v>
      </c>
      <c r="E255" s="10">
        <f t="shared" si="49"/>
        <v>-63240.18</v>
      </c>
      <c r="F255" s="10">
        <f t="shared" si="49"/>
        <v>59657.49</v>
      </c>
      <c r="G255" s="9"/>
    </row>
    <row r="256" spans="1:7">
      <c r="A256" s="19" t="s">
        <v>241</v>
      </c>
      <c r="B256" s="20" t="s">
        <v>141</v>
      </c>
      <c r="C256" s="20" t="s">
        <v>36</v>
      </c>
      <c r="D256" s="11">
        <v>122897.67</v>
      </c>
      <c r="E256" s="11">
        <f>31759.82-95000</f>
        <v>-63240.18</v>
      </c>
      <c r="F256" s="11">
        <f>D256+E256</f>
        <v>59657.49</v>
      </c>
      <c r="G256" s="9"/>
    </row>
    <row r="257" spans="1:7" ht="25.5">
      <c r="A257" s="17" t="s">
        <v>242</v>
      </c>
      <c r="B257" s="18" t="s">
        <v>142</v>
      </c>
      <c r="C257" s="18"/>
      <c r="D257" s="10">
        <f t="shared" ref="D257:F259" si="50">D258</f>
        <v>4400000</v>
      </c>
      <c r="E257" s="10">
        <f t="shared" si="50"/>
        <v>0</v>
      </c>
      <c r="F257" s="10">
        <f t="shared" si="50"/>
        <v>4400000</v>
      </c>
      <c r="G257" s="9"/>
    </row>
    <row r="258" spans="1:7" ht="25.5">
      <c r="A258" s="17" t="s">
        <v>243</v>
      </c>
      <c r="B258" s="18" t="s">
        <v>143</v>
      </c>
      <c r="C258" s="18"/>
      <c r="D258" s="10">
        <f t="shared" si="50"/>
        <v>4400000</v>
      </c>
      <c r="E258" s="10">
        <f t="shared" si="50"/>
        <v>0</v>
      </c>
      <c r="F258" s="10">
        <f t="shared" si="50"/>
        <v>4400000</v>
      </c>
      <c r="G258" s="9"/>
    </row>
    <row r="259" spans="1:7">
      <c r="A259" s="17" t="s">
        <v>173</v>
      </c>
      <c r="B259" s="18" t="s">
        <v>143</v>
      </c>
      <c r="C259" s="18" t="s">
        <v>10</v>
      </c>
      <c r="D259" s="10">
        <f t="shared" si="50"/>
        <v>4400000</v>
      </c>
      <c r="E259" s="10">
        <f t="shared" si="50"/>
        <v>0</v>
      </c>
      <c r="F259" s="10">
        <f t="shared" si="50"/>
        <v>4400000</v>
      </c>
      <c r="G259" s="9"/>
    </row>
    <row r="260" spans="1:7" ht="42.75" customHeight="1">
      <c r="A260" s="19" t="s">
        <v>172</v>
      </c>
      <c r="B260" s="20" t="s">
        <v>143</v>
      </c>
      <c r="C260" s="20" t="s">
        <v>11</v>
      </c>
      <c r="D260" s="11">
        <v>4400000</v>
      </c>
      <c r="E260" s="11"/>
      <c r="F260" s="11">
        <f>D260+E260</f>
        <v>4400000</v>
      </c>
      <c r="G260" s="9"/>
    </row>
    <row r="261" spans="1:7" ht="63.75">
      <c r="A261" s="38" t="s">
        <v>252</v>
      </c>
      <c r="B261" s="39" t="s">
        <v>250</v>
      </c>
      <c r="C261" s="41"/>
      <c r="D261" s="10">
        <f>D262</f>
        <v>374980</v>
      </c>
      <c r="E261" s="10">
        <f t="shared" ref="E261:F263" si="51">E262</f>
        <v>0</v>
      </c>
      <c r="F261" s="10">
        <f t="shared" si="51"/>
        <v>374980</v>
      </c>
    </row>
    <row r="262" spans="1:7" ht="38.25">
      <c r="A262" s="38" t="s">
        <v>253</v>
      </c>
      <c r="B262" s="39" t="s">
        <v>251</v>
      </c>
      <c r="C262" s="41"/>
      <c r="D262" s="10">
        <f>D263</f>
        <v>374980</v>
      </c>
      <c r="E262" s="10">
        <f t="shared" si="51"/>
        <v>0</v>
      </c>
      <c r="F262" s="10">
        <f t="shared" si="51"/>
        <v>374980</v>
      </c>
    </row>
    <row r="263" spans="1:7" ht="63.75">
      <c r="A263" s="38" t="s">
        <v>200</v>
      </c>
      <c r="B263" s="39" t="s">
        <v>251</v>
      </c>
      <c r="C263" s="41" t="s">
        <v>26</v>
      </c>
      <c r="D263" s="10">
        <f>D264</f>
        <v>374980</v>
      </c>
      <c r="E263" s="10">
        <f t="shared" si="51"/>
        <v>0</v>
      </c>
      <c r="F263" s="10">
        <f t="shared" si="51"/>
        <v>374980</v>
      </c>
    </row>
    <row r="264" spans="1:7" ht="25.5">
      <c r="A264" s="36" t="s">
        <v>201</v>
      </c>
      <c r="B264" s="37" t="s">
        <v>251</v>
      </c>
      <c r="C264" s="42" t="s">
        <v>35</v>
      </c>
      <c r="D264" s="40">
        <v>374980</v>
      </c>
      <c r="E264" s="40"/>
      <c r="F264" s="11">
        <f>D264+E264</f>
        <v>374980</v>
      </c>
    </row>
  </sheetData>
  <mergeCells count="1">
    <mergeCell ref="A10:F10"/>
  </mergeCells>
  <pageMargins left="0.70866141732283472" right="0.11811023622047245" top="0.15748031496062992" bottom="0.15748031496062992" header="0.31496062992125984" footer="0.31496062992125984"/>
  <pageSetup paperSize="9" scale="80" orientation="portrait" r:id="rId1"/>
  <ignoredErrors>
    <ignoredError sqref="C2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ДУМА</cp:lastModifiedBy>
  <cp:lastPrinted>2017-09-21T08:58:04Z</cp:lastPrinted>
  <dcterms:created xsi:type="dcterms:W3CDTF">2015-08-11T06:17:00Z</dcterms:created>
  <dcterms:modified xsi:type="dcterms:W3CDTF">2017-10-04T05:34:38Z</dcterms:modified>
</cp:coreProperties>
</file>