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35" windowHeight="7425"/>
  </bookViews>
  <sheets>
    <sheet name="измен целевые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247" i="2"/>
  <c r="E73"/>
  <c r="E132" l="1"/>
  <c r="D178"/>
  <c r="D73"/>
  <c r="D70"/>
  <c r="E230"/>
  <c r="D230"/>
  <c r="F231"/>
  <c r="F229"/>
  <c r="F228" s="1"/>
  <c r="E228"/>
  <c r="D228"/>
  <c r="F57"/>
  <c r="F56" s="1"/>
  <c r="F55" s="1"/>
  <c r="E56"/>
  <c r="E55" s="1"/>
  <c r="D56"/>
  <c r="D55" s="1"/>
  <c r="F65"/>
  <c r="F64" s="1"/>
  <c r="F63" s="1"/>
  <c r="E64"/>
  <c r="E63" s="1"/>
  <c r="D64"/>
  <c r="D63" s="1"/>
  <c r="F21"/>
  <c r="F20" s="1"/>
  <c r="F19" s="1"/>
  <c r="F18" s="1"/>
  <c r="E20"/>
  <c r="E19" s="1"/>
  <c r="E18" s="1"/>
  <c r="D20"/>
  <c r="D19" s="1"/>
  <c r="D18" s="1"/>
  <c r="E244"/>
  <c r="D244"/>
  <c r="F246"/>
  <c r="F240"/>
  <c r="F239" s="1"/>
  <c r="F238" s="1"/>
  <c r="E239"/>
  <c r="D239"/>
  <c r="D238" s="1"/>
  <c r="E238"/>
  <c r="F236"/>
  <c r="F235" s="1"/>
  <c r="F234" s="1"/>
  <c r="F233" s="1"/>
  <c r="E235"/>
  <c r="E234"/>
  <c r="E233" s="1"/>
  <c r="D235"/>
  <c r="D234" s="1"/>
  <c r="D233" s="1"/>
  <c r="F227"/>
  <c r="F226" s="1"/>
  <c r="E226"/>
  <c r="D226"/>
  <c r="D225" l="1"/>
  <c r="E225"/>
  <c r="F160"/>
  <c r="F159" s="1"/>
  <c r="F158" s="1"/>
  <c r="E159"/>
  <c r="E158" s="1"/>
  <c r="D159"/>
  <c r="D158" s="1"/>
  <c r="E153"/>
  <c r="E152" s="1"/>
  <c r="D153"/>
  <c r="D152" s="1"/>
  <c r="F154"/>
  <c r="F153" s="1"/>
  <c r="F152" s="1"/>
  <c r="E106"/>
  <c r="E105" s="1"/>
  <c r="E104" s="1"/>
  <c r="D106"/>
  <c r="F107"/>
  <c r="F106" s="1"/>
  <c r="F105" s="1"/>
  <c r="F104" s="1"/>
  <c r="F103"/>
  <c r="F102" s="1"/>
  <c r="F101" s="1"/>
  <c r="E102"/>
  <c r="E101" s="1"/>
  <c r="D105"/>
  <c r="D104" s="1"/>
  <c r="D102"/>
  <c r="D101" s="1"/>
  <c r="E69"/>
  <c r="E68" s="1"/>
  <c r="F73"/>
  <c r="F72" s="1"/>
  <c r="F71" s="1"/>
  <c r="E72"/>
  <c r="E71" s="1"/>
  <c r="D72"/>
  <c r="D71" s="1"/>
  <c r="E33"/>
  <c r="D33"/>
  <c r="F34"/>
  <c r="F33" s="1"/>
  <c r="F47"/>
  <c r="F46" s="1"/>
  <c r="F45" s="1"/>
  <c r="F44" s="1"/>
  <c r="E46"/>
  <c r="E45" s="1"/>
  <c r="E44" s="1"/>
  <c r="D46"/>
  <c r="D45" s="1"/>
  <c r="D44" s="1"/>
  <c r="F208"/>
  <c r="F207" s="1"/>
  <c r="F206" s="1"/>
  <c r="F205" s="1"/>
  <c r="F204" s="1"/>
  <c r="E207"/>
  <c r="E206" s="1"/>
  <c r="E205" s="1"/>
  <c r="E204" s="1"/>
  <c r="D207"/>
  <c r="D206" s="1"/>
  <c r="D205" s="1"/>
  <c r="D204" s="1"/>
  <c r="F263"/>
  <c r="F262" s="1"/>
  <c r="F261" s="1"/>
  <c r="F260" s="1"/>
  <c r="F259" s="1"/>
  <c r="F258"/>
  <c r="F256"/>
  <c r="F255" s="1"/>
  <c r="F254"/>
  <c r="F253" s="1"/>
  <c r="F251"/>
  <c r="F250" s="1"/>
  <c r="F249" s="1"/>
  <c r="F247"/>
  <c r="F245"/>
  <c r="F243"/>
  <c r="F242" s="1"/>
  <c r="F232"/>
  <c r="F230" s="1"/>
  <c r="F222"/>
  <c r="F219"/>
  <c r="F218" s="1"/>
  <c r="F217" s="1"/>
  <c r="F216"/>
  <c r="F214"/>
  <c r="F213" s="1"/>
  <c r="F212"/>
  <c r="F203"/>
  <c r="F202" s="1"/>
  <c r="F201" s="1"/>
  <c r="F200" s="1"/>
  <c r="F199" s="1"/>
  <c r="F198"/>
  <c r="F196"/>
  <c r="F195" s="1"/>
  <c r="F193"/>
  <c r="F191"/>
  <c r="F190" s="1"/>
  <c r="F188"/>
  <c r="F185"/>
  <c r="F184" s="1"/>
  <c r="F183"/>
  <c r="F178"/>
  <c r="F177" s="1"/>
  <c r="F176" s="1"/>
  <c r="F175" s="1"/>
  <c r="F174" s="1"/>
  <c r="F173"/>
  <c r="F168"/>
  <c r="F167" s="1"/>
  <c r="F166" s="1"/>
  <c r="F165"/>
  <c r="F164" s="1"/>
  <c r="F163" s="1"/>
  <c r="F157"/>
  <c r="F156" s="1"/>
  <c r="F155" s="1"/>
  <c r="F149"/>
  <c r="F144"/>
  <c r="F143" s="1"/>
  <c r="F142" s="1"/>
  <c r="F141" s="1"/>
  <c r="F140" s="1"/>
  <c r="F139"/>
  <c r="F134"/>
  <c r="F133" s="1"/>
  <c r="F132"/>
  <c r="F130"/>
  <c r="F129" s="1"/>
  <c r="F125"/>
  <c r="F122"/>
  <c r="F121" s="1"/>
  <c r="F120"/>
  <c r="F119" s="1"/>
  <c r="F118"/>
  <c r="F117" s="1"/>
  <c r="F112"/>
  <c r="F100"/>
  <c r="F99" s="1"/>
  <c r="F98" s="1"/>
  <c r="F97"/>
  <c r="F96" s="1"/>
  <c r="F95"/>
  <c r="F94" s="1"/>
  <c r="E89"/>
  <c r="E87"/>
  <c r="F90"/>
  <c r="F89" s="1"/>
  <c r="F88"/>
  <c r="F87" s="1"/>
  <c r="D89"/>
  <c r="D87"/>
  <c r="F83"/>
  <c r="F82" s="1"/>
  <c r="F81" s="1"/>
  <c r="F80" s="1"/>
  <c r="F79" s="1"/>
  <c r="F78"/>
  <c r="F77" s="1"/>
  <c r="F76" s="1"/>
  <c r="F75" s="1"/>
  <c r="F70"/>
  <c r="F69" s="1"/>
  <c r="F68" s="1"/>
  <c r="F67" s="1"/>
  <c r="F62"/>
  <c r="F61" s="1"/>
  <c r="F60"/>
  <c r="F59" s="1"/>
  <c r="F52"/>
  <c r="F51" s="1"/>
  <c r="F50" s="1"/>
  <c r="F49" s="1"/>
  <c r="F48" s="1"/>
  <c r="F43"/>
  <c r="F40"/>
  <c r="F39" s="1"/>
  <c r="F38" s="1"/>
  <c r="F37"/>
  <c r="F32"/>
  <c r="F31" s="1"/>
  <c r="F29"/>
  <c r="F27"/>
  <c r="F26"/>
  <c r="F17"/>
  <c r="F16" s="1"/>
  <c r="F15" s="1"/>
  <c r="F14" s="1"/>
  <c r="F13" s="1"/>
  <c r="F257"/>
  <c r="F221"/>
  <c r="F220" s="1"/>
  <c r="F215"/>
  <c r="F211"/>
  <c r="F197"/>
  <c r="F192"/>
  <c r="F187"/>
  <c r="F186" s="1"/>
  <c r="F182"/>
  <c r="F172"/>
  <c r="F171" s="1"/>
  <c r="F170" s="1"/>
  <c r="F169" s="1"/>
  <c r="F148"/>
  <c r="F147" s="1"/>
  <c r="F146" s="1"/>
  <c r="F145" s="1"/>
  <c r="F138"/>
  <c r="F137" s="1"/>
  <c r="F136" s="1"/>
  <c r="F135" s="1"/>
  <c r="F131"/>
  <c r="F124"/>
  <c r="F123" s="1"/>
  <c r="F111"/>
  <c r="F110" s="1"/>
  <c r="F109" s="1"/>
  <c r="F108" s="1"/>
  <c r="F42"/>
  <c r="F41" s="1"/>
  <c r="F36"/>
  <c r="F35" s="1"/>
  <c r="F28"/>
  <c r="D262"/>
  <c r="D261" s="1"/>
  <c r="D257"/>
  <c r="D255"/>
  <c r="D253"/>
  <c r="D250"/>
  <c r="D249" s="1"/>
  <c r="D242"/>
  <c r="D221"/>
  <c r="D220" s="1"/>
  <c r="D218"/>
  <c r="D217" s="1"/>
  <c r="D215"/>
  <c r="D213"/>
  <c r="D211"/>
  <c r="D202"/>
  <c r="D201" s="1"/>
  <c r="D197"/>
  <c r="D195"/>
  <c r="D192"/>
  <c r="D190"/>
  <c r="D187"/>
  <c r="D186" s="1"/>
  <c r="D184"/>
  <c r="D182"/>
  <c r="D177"/>
  <c r="D176" s="1"/>
  <c r="D175" s="1"/>
  <c r="D172"/>
  <c r="D171" s="1"/>
  <c r="D170" s="1"/>
  <c r="D167"/>
  <c r="D166" s="1"/>
  <c r="D164"/>
  <c r="D163" s="1"/>
  <c r="D156"/>
  <c r="D155" s="1"/>
  <c r="D148"/>
  <c r="D147" s="1"/>
  <c r="D146" s="1"/>
  <c r="D143"/>
  <c r="D142" s="1"/>
  <c r="D141" s="1"/>
  <c r="D138"/>
  <c r="D137" s="1"/>
  <c r="D136" s="1"/>
  <c r="D133"/>
  <c r="D131"/>
  <c r="D129"/>
  <c r="D124"/>
  <c r="D123" s="1"/>
  <c r="D121"/>
  <c r="D119"/>
  <c r="D117"/>
  <c r="D111"/>
  <c r="D110" s="1"/>
  <c r="D99"/>
  <c r="D98" s="1"/>
  <c r="D96"/>
  <c r="D94"/>
  <c r="D82"/>
  <c r="D81" s="1"/>
  <c r="D80" s="1"/>
  <c r="D77"/>
  <c r="D76" s="1"/>
  <c r="D75" s="1"/>
  <c r="D69"/>
  <c r="D68" s="1"/>
  <c r="D67" s="1"/>
  <c r="D61"/>
  <c r="D59"/>
  <c r="D51"/>
  <c r="D50" s="1"/>
  <c r="D42"/>
  <c r="D41" s="1"/>
  <c r="D39"/>
  <c r="D38" s="1"/>
  <c r="D36"/>
  <c r="D35" s="1"/>
  <c r="D31"/>
  <c r="D30" s="1"/>
  <c r="D28"/>
  <c r="D25"/>
  <c r="D16"/>
  <c r="D15" s="1"/>
  <c r="D14" s="1"/>
  <c r="D13" s="1"/>
  <c r="E250"/>
  <c r="E249" s="1"/>
  <c r="E262"/>
  <c r="E261" s="1"/>
  <c r="E260" s="1"/>
  <c r="E259" s="1"/>
  <c r="E257"/>
  <c r="E255"/>
  <c r="E253"/>
  <c r="E242"/>
  <c r="E221"/>
  <c r="E220" s="1"/>
  <c r="E218"/>
  <c r="E217" s="1"/>
  <c r="E215"/>
  <c r="E213"/>
  <c r="E211"/>
  <c r="E202"/>
  <c r="E201" s="1"/>
  <c r="E200" s="1"/>
  <c r="E199" s="1"/>
  <c r="E197"/>
  <c r="E195"/>
  <c r="E192"/>
  <c r="E190"/>
  <c r="E187"/>
  <c r="E186" s="1"/>
  <c r="E184"/>
  <c r="E182"/>
  <c r="E177"/>
  <c r="E176" s="1"/>
  <c r="E175" s="1"/>
  <c r="E174" s="1"/>
  <c r="E172"/>
  <c r="E171" s="1"/>
  <c r="E170" s="1"/>
  <c r="E169" s="1"/>
  <c r="E167"/>
  <c r="E166" s="1"/>
  <c r="E164"/>
  <c r="E163" s="1"/>
  <c r="E156"/>
  <c r="E155" s="1"/>
  <c r="E148"/>
  <c r="E147" s="1"/>
  <c r="E146" s="1"/>
  <c r="E145" s="1"/>
  <c r="E143"/>
  <c r="E142" s="1"/>
  <c r="E141" s="1"/>
  <c r="E140" s="1"/>
  <c r="E138"/>
  <c r="E137" s="1"/>
  <c r="E136" s="1"/>
  <c r="E135" s="1"/>
  <c r="E131"/>
  <c r="E133"/>
  <c r="E129"/>
  <c r="E124"/>
  <c r="E123" s="1"/>
  <c r="E121"/>
  <c r="E119"/>
  <c r="E117"/>
  <c r="E111"/>
  <c r="E110" s="1"/>
  <c r="E109" s="1"/>
  <c r="E108" s="1"/>
  <c r="E99"/>
  <c r="E98" s="1"/>
  <c r="E96"/>
  <c r="E94"/>
  <c r="E86"/>
  <c r="E85" s="1"/>
  <c r="E84" s="1"/>
  <c r="E82"/>
  <c r="E81" s="1"/>
  <c r="E80" s="1"/>
  <c r="E79" s="1"/>
  <c r="E77"/>
  <c r="E76" s="1"/>
  <c r="E75" s="1"/>
  <c r="E61"/>
  <c r="E59"/>
  <c r="E51"/>
  <c r="E50" s="1"/>
  <c r="E49" s="1"/>
  <c r="E48" s="1"/>
  <c r="E42"/>
  <c r="E41" s="1"/>
  <c r="E39"/>
  <c r="E38" s="1"/>
  <c r="E36"/>
  <c r="E35" s="1"/>
  <c r="E31"/>
  <c r="E30" s="1"/>
  <c r="E28"/>
  <c r="E25"/>
  <c r="E16"/>
  <c r="E15" s="1"/>
  <c r="E14" s="1"/>
  <c r="E13" s="1"/>
  <c r="F244" l="1"/>
  <c r="F225"/>
  <c r="F224" s="1"/>
  <c r="F223" s="1"/>
  <c r="E67"/>
  <c r="E151"/>
  <c r="E150" s="1"/>
  <c r="F151"/>
  <c r="F150" s="1"/>
  <c r="D151"/>
  <c r="D150" s="1"/>
  <c r="D86"/>
  <c r="D85" s="1"/>
  <c r="E224"/>
  <c r="E223" s="1"/>
  <c r="D224"/>
  <c r="D223" s="1"/>
  <c r="D66"/>
  <c r="F30"/>
  <c r="F66"/>
  <c r="D24"/>
  <c r="D23" s="1"/>
  <c r="D22" s="1"/>
  <c r="D116"/>
  <c r="D115" s="1"/>
  <c r="D114" s="1"/>
  <c r="D128"/>
  <c r="D127" s="1"/>
  <c r="D126" s="1"/>
  <c r="D194"/>
  <c r="F25"/>
  <c r="D74"/>
  <c r="E189"/>
  <c r="D58"/>
  <c r="D54" s="1"/>
  <c r="D162"/>
  <c r="D161" s="1"/>
  <c r="D181"/>
  <c r="D210"/>
  <c r="D209" s="1"/>
  <c r="E241"/>
  <c r="E237" s="1"/>
  <c r="D93"/>
  <c r="D189"/>
  <c r="D241"/>
  <c r="D237" s="1"/>
  <c r="F194"/>
  <c r="F24"/>
  <c r="F116"/>
  <c r="F115" s="1"/>
  <c r="F114" s="1"/>
  <c r="F128"/>
  <c r="F127" s="1"/>
  <c r="F126" s="1"/>
  <c r="E128"/>
  <c r="E127" s="1"/>
  <c r="E126" s="1"/>
  <c r="D252"/>
  <c r="D248" s="1"/>
  <c r="E66"/>
  <c r="E210"/>
  <c r="E209" s="1"/>
  <c r="F210"/>
  <c r="F209" s="1"/>
  <c r="E194"/>
  <c r="F189"/>
  <c r="E181"/>
  <c r="F181"/>
  <c r="F162"/>
  <c r="F161" s="1"/>
  <c r="E162"/>
  <c r="E161" s="1"/>
  <c r="E116"/>
  <c r="E115" s="1"/>
  <c r="E114" s="1"/>
  <c r="E93"/>
  <c r="E92" s="1"/>
  <c r="E91" s="1"/>
  <c r="F93"/>
  <c r="F92" s="1"/>
  <c r="F91" s="1"/>
  <c r="F86"/>
  <c r="F85" s="1"/>
  <c r="F84" s="1"/>
  <c r="F74"/>
  <c r="E74"/>
  <c r="F58"/>
  <c r="F54" s="1"/>
  <c r="E24"/>
  <c r="E23" s="1"/>
  <c r="E22" s="1"/>
  <c r="E252"/>
  <c r="E248" s="1"/>
  <c r="F241"/>
  <c r="F237" s="1"/>
  <c r="F252"/>
  <c r="F248" s="1"/>
  <c r="D84"/>
  <c r="D109"/>
  <c r="D200"/>
  <c r="D49"/>
  <c r="D135"/>
  <c r="D140"/>
  <c r="D145"/>
  <c r="D169"/>
  <c r="D174"/>
  <c r="D260"/>
  <c r="D79"/>
  <c r="E58"/>
  <c r="E54" s="1"/>
  <c r="F23" l="1"/>
  <c r="F22" s="1"/>
  <c r="F53"/>
  <c r="D53"/>
  <c r="E180"/>
  <c r="E179" s="1"/>
  <c r="D92"/>
  <c r="D91" s="1"/>
  <c r="D180"/>
  <c r="F180"/>
  <c r="F179" s="1"/>
  <c r="F113"/>
  <c r="E113"/>
  <c r="D179"/>
  <c r="D259"/>
  <c r="D113"/>
  <c r="D48"/>
  <c r="D199"/>
  <c r="D108"/>
  <c r="F264" l="1"/>
  <c r="D264"/>
  <c r="E53"/>
  <c r="E264" s="1"/>
</calcChain>
</file>

<file path=xl/sharedStrings.xml><?xml version="1.0" encoding="utf-8"?>
<sst xmlns="http://schemas.openxmlformats.org/spreadsheetml/2006/main" count="665" uniqueCount="272">
  <si>
    <t>(рублей)</t>
  </si>
  <si>
    <t>Наименование</t>
  </si>
  <si>
    <t>Муниципальная программа "Безопасный город" муниципального образования городское поселение "Город Малоярославец" на 2014-2017 годы"</t>
  </si>
  <si>
    <t>200</t>
  </si>
  <si>
    <t>240</t>
  </si>
  <si>
    <t>Муниципальная программа "Социальная поддержка граждан муниципального образования городское поселение "Город Малоярославец"</t>
  </si>
  <si>
    <t>300</t>
  </si>
  <si>
    <t>310</t>
  </si>
  <si>
    <t>360</t>
  </si>
  <si>
    <t>600</t>
  </si>
  <si>
    <t>630</t>
  </si>
  <si>
    <t>800</t>
  </si>
  <si>
    <t>810</t>
  </si>
  <si>
    <t>500</t>
  </si>
  <si>
    <t>540</t>
  </si>
  <si>
    <t>Муниципальная программа "Поддержка территориального общественного самоуправления в муниципальном образовании городское поселение "Город Малоярославец"</t>
  </si>
  <si>
    <t>Муниципальная программа "Развитие дорожного хозяйства в муниципальном образовании городское поселение "Город Малоярославец" на 2014-2020 годы"</t>
  </si>
  <si>
    <t>400</t>
  </si>
  <si>
    <t>410</t>
  </si>
  <si>
    <t>Муниципальная адресная программа "Переселение граждан из аварийного жилищного фонда в муниципальном образовании городское поселение "Город Малоярославец" Калужской области на 2013-2017 годы"</t>
  </si>
  <si>
    <t>Муниципальная программа "Капитальный ремонт многоквартирных домов на территории муниципального образования городское поселение "Город Малоярославец" на 2014-2020 годы"</t>
  </si>
  <si>
    <t>850</t>
  </si>
  <si>
    <t>Муниципальная программа "Управление муниципальным имуществом муниципального образования городское поселение "Город Малоярославец" на 2014-2020 годы"</t>
  </si>
  <si>
    <t>Муниципальная программа "Энергосбережение и повышение энергоэффективности в муниципальном образовании городское поселение "Город Малоярославец" на 2014-2020 годы"</t>
  </si>
  <si>
    <t>460</t>
  </si>
  <si>
    <t>Муниципальная программа "Повышение эффективности бюджетных расходов муниципального образования городское поселение "Город Малоярославец"</t>
  </si>
  <si>
    <t>700</t>
  </si>
  <si>
    <t>730</t>
  </si>
  <si>
    <t>Муниципальная программа "Развитие культуры в муниципальном образовании городское поселение "Город Малоярославец" на 2014-2020 годы"</t>
  </si>
  <si>
    <t>100</t>
  </si>
  <si>
    <t>110</t>
  </si>
  <si>
    <t>610</t>
  </si>
  <si>
    <t>Муниципальная программа "Чистая вода в муниципальном образовании городское поселение "Город Малоярославец" на 2014-2020 годы"</t>
  </si>
  <si>
    <t>Муниципальная программа "Развитие физической культуры и спорта в муниципальном образовании городское поселение "Город Малоярославец" на 2014-2020 годы"</t>
  </si>
  <si>
    <t>Муниципальная программа "Развитие градостроительной деятельности муниципального образования городское поселение "Город Малоярославец"</t>
  </si>
  <si>
    <t>Муниципальная программа "Развитие туризма в муниципальном образовании городское поселение "Город Малоярославец" на 2014-2020 годы"</t>
  </si>
  <si>
    <t>Муниципальная программа "Благоустройство территории муниципального образования городское поселение "Город Малоярославец" на 2014-2020 годы"</t>
  </si>
  <si>
    <t>Муниципальная программа "Поддержка казачьих обществ в муниципальном образовании городское поселение "Город Малоярославец" на 2014-2020 годы"</t>
  </si>
  <si>
    <t>Обеспечение деятельности Администрации муниципального образования городское поселение "Город Малоярославец"</t>
  </si>
  <si>
    <t>120</t>
  </si>
  <si>
    <t>Резервные фонды</t>
  </si>
  <si>
    <t>870</t>
  </si>
  <si>
    <t>Выполнение других обязательств государства</t>
  </si>
  <si>
    <t>Обеспечение деятельности Городской Думы муниципального образования городское поселение "Город Малоярославец"</t>
  </si>
  <si>
    <t>Мероприятия в области средств массовой информации</t>
  </si>
  <si>
    <t>Итого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</si>
  <si>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</si>
  <si>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</si>
  <si>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</si>
  <si>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</si>
  <si>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Целевая
статья</t>
  </si>
  <si>
    <t>Группы и
подгруппы
видов
расходов</t>
  </si>
  <si>
    <t>Глава муниципального образования                                                       О.А.Жукова</t>
  </si>
  <si>
    <t xml:space="preserve">Распределение бюджетных ассигнований бюджета муниципального образования городское поселение «Город Малоярославец»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2016 год </t>
  </si>
  <si>
    <t xml:space="preserve">Измененные бюджетные ассигнования на 2016 год </t>
  </si>
  <si>
    <t>02 0 00 00000</t>
  </si>
  <si>
    <t>02 0 01 00000</t>
  </si>
  <si>
    <t>02 0 01 00460</t>
  </si>
  <si>
    <t>03 0 00 00000</t>
  </si>
  <si>
    <t>03 0 01 00000</t>
  </si>
  <si>
    <t>03 0 01 00470</t>
  </si>
  <si>
    <t>03 0 01 00480</t>
  </si>
  <si>
    <t>03 0 01 00490</t>
  </si>
  <si>
    <t>03 0 01 00500</t>
  </si>
  <si>
    <t>03 0 01 00800</t>
  </si>
  <si>
    <t>04 0 00 00000</t>
  </si>
  <si>
    <t>04 0 01 00000</t>
  </si>
  <si>
    <t>04 0 01 00510</t>
  </si>
  <si>
    <t>05 0 00 00000</t>
  </si>
  <si>
    <t>05 0 01 00000</t>
  </si>
  <si>
    <t>05 0 01 00520</t>
  </si>
  <si>
    <t>05 2 00 00000</t>
  </si>
  <si>
    <t>05 2 01 00000</t>
  </si>
  <si>
    <t>05 2 01 09502</t>
  </si>
  <si>
    <t>06 0 00 00000</t>
  </si>
  <si>
    <t>06 0 01 00000</t>
  </si>
  <si>
    <t>06 0 01 09602</t>
  </si>
  <si>
    <t>07 0 00 00000</t>
  </si>
  <si>
    <t>07 0 01 00000</t>
  </si>
  <si>
    <t>07 0 01 00550</t>
  </si>
  <si>
    <t>08 0 00 00000</t>
  </si>
  <si>
    <t>08 0 01 00000</t>
  </si>
  <si>
    <t>08 0 01 00560</t>
  </si>
  <si>
    <t>09 0 00 00000</t>
  </si>
  <si>
    <t>09 0 01 00000</t>
  </si>
  <si>
    <t>09 0 01 00580</t>
  </si>
  <si>
    <t>09 0 01 00750</t>
  </si>
  <si>
    <t>10 0 00 00000</t>
  </si>
  <si>
    <t>10 0 01 00000</t>
  </si>
  <si>
    <t>10 0 01 00650</t>
  </si>
  <si>
    <t>11 0 00 00000</t>
  </si>
  <si>
    <t>11 1 00 00000</t>
  </si>
  <si>
    <t>11 1 01 00000</t>
  </si>
  <si>
    <t>11 1 01 00590</t>
  </si>
  <si>
    <t>11 1 01 00600</t>
  </si>
  <si>
    <t>11 2 00 00000</t>
  </si>
  <si>
    <t>11 2 01 00000</t>
  </si>
  <si>
    <t>11 2 01 00590</t>
  </si>
  <si>
    <t>11 3 00 00000</t>
  </si>
  <si>
    <t>11 3 01 00000</t>
  </si>
  <si>
    <t>11 3 01 00600</t>
  </si>
  <si>
    <t>11 4 00 00000</t>
  </si>
  <si>
    <t>11 4 01 00000</t>
  </si>
  <si>
    <t>11 4 01 00600</t>
  </si>
  <si>
    <t>11 5 00 00000</t>
  </si>
  <si>
    <t>11 5 01 00000</t>
  </si>
  <si>
    <t>11 5 01 00610</t>
  </si>
  <si>
    <t>12 0 00 00000</t>
  </si>
  <si>
    <t>12 0 01 00000</t>
  </si>
  <si>
    <t>12 0 01 00580</t>
  </si>
  <si>
    <t>13 0 00 00000</t>
  </si>
  <si>
    <t>13 0 01 00000</t>
  </si>
  <si>
    <t>13 0 01 00600</t>
  </si>
  <si>
    <t>13 0 01 00620</t>
  </si>
  <si>
    <t>14 0 00 00000</t>
  </si>
  <si>
    <t>14 0 01 00000</t>
  </si>
  <si>
    <t>14 0 01 00720</t>
  </si>
  <si>
    <t>15 0 00 00000</t>
  </si>
  <si>
    <t>15 0 01 00000</t>
  </si>
  <si>
    <t>15 0 01 00630</t>
  </si>
  <si>
    <t>16 0 00 00000</t>
  </si>
  <si>
    <t>16 0 01 00000</t>
  </si>
  <si>
    <t>16 0 01 00660</t>
  </si>
  <si>
    <t>16 0 01 00670</t>
  </si>
  <si>
    <t>16 0 01 00680</t>
  </si>
  <si>
    <t>16 0 01 00690</t>
  </si>
  <si>
    <t>17 0 00 00000</t>
  </si>
  <si>
    <t>17 0 01 00000</t>
  </si>
  <si>
    <t>17 0 01 00700</t>
  </si>
  <si>
    <t>74 0 00 00000</t>
  </si>
  <si>
    <t>74 0 00 00400</t>
  </si>
  <si>
    <t>74 0 00 00430</t>
  </si>
  <si>
    <t>74 0 00 00450</t>
  </si>
  <si>
    <t>75 0 00 00000</t>
  </si>
  <si>
    <t>75 0 01 00000</t>
  </si>
  <si>
    <t>75 0 01 00730</t>
  </si>
  <si>
    <t>76 0 00 00000</t>
  </si>
  <si>
    <t>76 0 00 00740</t>
  </si>
  <si>
    <t>81 0 00 00000</t>
  </si>
  <si>
    <t>81 0 00 00400</t>
  </si>
  <si>
    <t>81 0 00 00420</t>
  </si>
  <si>
    <t>89 0 00 00000</t>
  </si>
  <si>
    <t>89 0 01 00000</t>
  </si>
  <si>
    <t>89 0 01 00710</t>
  </si>
  <si>
    <t>Основное мероприятие "Обеспечение безопасности жизнедеятельности населения"</t>
  </si>
  <si>
    <t>Реализация мероприятий в рамках муниципальной программы "Безопасный город" муниципального образования городское поселение "Город Малоярославец"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</si>
  <si>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</si>
  <si>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</si>
  <si>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Основное мероприятие "Повышение уровня жизни социально незащищенных категорий граждан"</t>
  </si>
  <si>
    <t>Социальная поддержка</t>
  </si>
  <si>
    <t>Социальное обеспечение и иные выплаты населению</t>
  </si>
  <si>
    <t>Публичные нормативные социальные выплаты гражданам</t>
  </si>
  <si>
    <t>Иные выплаты населению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</si>
  <si>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</si>
  <si>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</si>
  <si>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Компенсация возмещения затрат за льготный проезд отдельных категорий граждан</t>
  </si>
  <si>
    <t>Осуществление капитального ремонта индивидуальных жилых домов инвалидов и участников Великой Отечественной войны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</si>
  <si>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</si>
  <si>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</si>
  <si>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</si>
  <si>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Межбюджетные трансферты на приобретение жилья, нуждающихся в улучшении жилищных условий молодых семей</t>
  </si>
  <si>
    <t>Межбюджетные трансферты</t>
  </si>
  <si>
    <t>Иные межбюджетные трансферты</t>
  </si>
  <si>
    <t>Основное мероприятие "Организация и функционирование территориального общественного самоуправления на территории города"</t>
  </si>
  <si>
    <t>Реализация мероприятий в рамках муниципальной программы "Поддержка территориального общественного самоуправления в муниципальном образовании городское поселение "Город Малоярославец"</t>
  </si>
  <si>
    <t>Основное мероприятие "Развитие дорожного хозяйства"</t>
  </si>
  <si>
    <t>Реализация мероприятий в рамках муниципальной программы "Развитие дорожного хозяйства в муниципальном образовании городское поселение "Город Малоярославец"</t>
  </si>
  <si>
    <t>Подпрограмма "Формирование сбалансированного рынка жилья экономкласса и повышение эффективности обеспечения жильем отдельных категорий граждан"</t>
  </si>
  <si>
    <t>Основное мероприятие "Развитие рынка жилья экономкласса"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</si>
  <si>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средств, поступивших от Фонда содействия реформированию жилищно-коммунального хозяйства</t>
  </si>
  <si>
    <t>Капитальные вложения в объекты государственной (муниципальной) собственности</t>
  </si>
  <si>
    <t>Бюджетные инвестиции</t>
  </si>
  <si>
    <t>Основное мероприятие "Обеспечение благоприятных условий проживания граждан в многоквартирных домах"</t>
  </si>
  <si>
    <t>Поддержка жилищного хозяйства</t>
  </si>
  <si>
    <t>Основное мероприятие "Обеспечение эффективного использования и распоряжения муниципальным имуществом и земельными ресурсами"</t>
  </si>
  <si>
    <t>Реализация мероприятий в рамках муниципальной программы "Управление муниципальным имуществом муниципального образования городское поселение "Город Малоярославец"</t>
  </si>
  <si>
    <t>Основное мероприятие "Повышение эффективности функционирования коммунального комплекса"</t>
  </si>
  <si>
    <t>Поддержка коммунального хозяйства</t>
  </si>
  <si>
    <t>Строительство котельной микрорайона Маклино в МО ГП "Город Малоярославец"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</si>
  <si>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</si>
  <si>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Основное мероприятие "Выполнение долговых обязательств, своевременное финансирование расходов на обслуживание муниципального долга"</t>
  </si>
  <si>
    <t>Процентные платежи по муниципальному долгу муниципального образования городское поселение "Город Малоярославец"</t>
  </si>
  <si>
    <t>Обслуживание государственного (муниципального) долга</t>
  </si>
  <si>
    <t>Обслуживание муниципального долга</t>
  </si>
  <si>
    <t>Подпрограмма "Развитие музеев в муниципальном образовании городское поселение "Город Малоярославец"</t>
  </si>
  <si>
    <t>Основное мероприятие "Сохранение и развитие музейного дела"</t>
  </si>
  <si>
    <t>Расходы на обеспечение деятельности (оказание услуг) муниципальных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</si>
  <si>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</si>
  <si>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учреждений</t>
  </si>
  <si>
    <t>Уплата налогов, сборов и иных платежей</t>
  </si>
  <si>
    <t>Расходы на обеспечение деятельности (оказание услуг) муниципальных бюджетных учреждений</t>
  </si>
  <si>
    <t>Субсидии бюджетным учреждениям</t>
  </si>
  <si>
    <t>Подпрограмма "Библиотечное обслуживание в муниципальном образовании городское поселение "Город Малоярославец"</t>
  </si>
  <si>
    <t>Основное мероприятие "Развитие общедоступных библиотек"</t>
  </si>
  <si>
    <t>Подпрограмма "Деятельность учреждений культурно-досугового типа в муниципальном образовании городское поселение "Город Малоярославец"</t>
  </si>
  <si>
    <t>Основное мероприятие "Обеспечение деятельности учреждений культурно-досугового типа"</t>
  </si>
  <si>
    <t>Подпрограмма "Организация и проведение мероприятий искусства и кинематографии в муниципальном образовании городское поселение "Город Малоярославец"</t>
  </si>
  <si>
    <t>Основное мероприятие "Организация и проведение мероприятий искусства и кинематографии"</t>
  </si>
  <si>
    <t>Подпрограмма "Организация общегородских культурно-массовых мероприятий в муниципальном образовании городское поселение "Город Малоярославец"</t>
  </si>
  <si>
    <t>Основное мероприятие "Организация общегородских культурно-массовых мероприятий"</t>
  </si>
  <si>
    <t>Проведение мероприятий в сфере культуры</t>
  </si>
  <si>
    <t>Основное мероприятие "Восстановление и развитие эксплуатационно-технического состояния объектов водопроводно-канализационного комплекса</t>
  </si>
  <si>
    <t>Основное мероприятие "Развитие физической культуры и спорта"</t>
  </si>
  <si>
    <t>Оказание поддержки физкультурно-спортивным организациям</t>
  </si>
  <si>
    <t>Основное мероприятие "Развитие градостроительной деятельности"</t>
  </si>
  <si>
    <t>Реализация мероприятий в рамках муниципальной программы "Развитие градостроительной деятельности муниципального образования городское поселение "Город Малоярославец"</t>
  </si>
  <si>
    <t>Основное мероприятие "Определение и поддержка приоритетных направлений туристской деятельности"</t>
  </si>
  <si>
    <t>Проведение мероприятий в сфере туризма</t>
  </si>
  <si>
    <t>Основное мероприятие "Повышение уровня благоустройства территории городского поселения и создание комфортных условий для проживания населения"</t>
  </si>
  <si>
    <t>Уличное освещение</t>
  </si>
  <si>
    <t>Озеленение</t>
  </si>
  <si>
    <t>Организация и содержание мест захоронения</t>
  </si>
  <si>
    <t>Мероприятия по благоустройству городского поселения</t>
  </si>
  <si>
    <t>Основное мероприятие "Поддержка казачьих обществ в муниципальном образовании городское поселение "Город Малоярославец"</t>
  </si>
  <si>
    <t>Реализация мероприятий в рамках муниципальной программы "Поддержка казачьих обществ в муниципальном образовании городское поселение "Город Малоярославец"</t>
  </si>
  <si>
    <t>Центральный аппарат</t>
  </si>
  <si>
    <t>Расходы на выплаты персоналу государственных (муниципальных) органов</t>
  </si>
  <si>
    <t>Представительские расходы</t>
  </si>
  <si>
    <t>Глава местной администрации (исполнительно-распорядительного органа муниципального образования)</t>
  </si>
  <si>
    <t>Основное мероприятие "Управление резервным фондом для исполнения расходных обязательств МО ГП "Город Малоярославец"</t>
  </si>
  <si>
    <t>Резервные фонды местных администраций</t>
  </si>
  <si>
    <t>Резервные средства</t>
  </si>
  <si>
    <t>Депутаты представительного органа муниципального образования</t>
  </si>
  <si>
    <t>Основное мероприятие "Мероприятия в сфере информационной политики"</t>
  </si>
  <si>
    <t>Оказание поддержки в сфере средств массовой информации</t>
  </si>
  <si>
    <t xml:space="preserve">"Город Малоярославец" на 2016 год"  </t>
  </si>
  <si>
    <t>18 0 00 00000</t>
  </si>
  <si>
    <t>18 0 01 00000</t>
  </si>
  <si>
    <t>18 0 01 00770</t>
  </si>
  <si>
    <t>Основное мероприятие "Социальная поддержка граждан"</t>
  </si>
  <si>
    <t>Доплаты к пенсиям государственных  и муниципальных служащих</t>
  </si>
  <si>
    <t>03 0 02 00000</t>
  </si>
  <si>
    <t>03 0 02 00780</t>
  </si>
  <si>
    <t>Приложение № 2</t>
  </si>
  <si>
    <t>05 2 01 09602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</si>
  <si>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 бюджета</t>
  </si>
  <si>
    <t>Мероприятия, направленные на энергосбережение и повышение энергоэффективности в Калужской области</t>
  </si>
  <si>
    <t xml:space="preserve">  Капитальные вложения в объекты государственной (муниципальной) собственности</t>
  </si>
  <si>
    <t>09 0 01 89110</t>
  </si>
  <si>
    <t>Основное мероприятие "Проведение мероприятий по электроснабжению"</t>
  </si>
  <si>
    <t>Мероприятия по энергосбережению и повышению  энергетической эффективности системы электроснабжения</t>
  </si>
  <si>
    <t>09 0 02 00000</t>
  </si>
  <si>
    <t>09 0 02 00760</t>
  </si>
  <si>
    <t>12 0 01 00150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</si>
  <si>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</si>
  <si>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Мероприятия, направленные на развитие водохозяйственного комплекса в Калужской области</t>
  </si>
  <si>
    <t>12 0 01 89040</t>
  </si>
  <si>
    <t xml:space="preserve">Основное мероприятие "Повышение качества и надежности обеспечения населения  муниципального образования городское поселение  "Город Малоярославец" коммунальными услугами"
</t>
  </si>
  <si>
    <t>Муниципальная программа "Создание условий для устойчивой работы муниципальных унитарных предприятий и бесперебойного обеспечения населения муниципального образования городское поселение  "Город Малоярославец" качественными коммунальными услугами"</t>
  </si>
  <si>
    <t xml:space="preserve">Возмещение обоснованных убытков муниципальных унитарных предприятий
</t>
  </si>
  <si>
    <t>Резервный фонд Правительства Калужской области</t>
  </si>
  <si>
    <t>Основное мероприятие "Управление резервным фондом Правительства Калужской области для исполнения расходных обязательств Калужской области"</t>
  </si>
  <si>
    <t>75 0 02 00000</t>
  </si>
  <si>
    <t>75 0 02 00600</t>
  </si>
  <si>
    <t xml:space="preserve"> Расходы на выплаты персоналу государственных (муниципальных) органов</t>
  </si>
  <si>
    <t>Стимулирование руководителей исполнительно-распорядительных органов муниципальных образований области</t>
  </si>
  <si>
    <t>76 0 00 00530</t>
  </si>
  <si>
    <t>Исполнение судебных актов</t>
  </si>
  <si>
    <t>830</t>
  </si>
  <si>
    <t xml:space="preserve"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 бюджета
</t>
  </si>
  <si>
    <t>02 0 02 00000</t>
  </si>
  <si>
    <t>02 0 02 00790</t>
  </si>
  <si>
    <t>Основное мероприятие "Охрана общественного порядка"</t>
  </si>
  <si>
    <t>Охрана общественного порядка</t>
  </si>
  <si>
    <t>05 0 01 85000</t>
  </si>
  <si>
    <t>Реализация мероприятий подпрограммы "Совершенствование и развитие сети автомобильных дорог Калужской области"</t>
  </si>
  <si>
    <t>05 0 01 00150</t>
  </si>
  <si>
    <t>Поправки                                                 (+ -)</t>
  </si>
  <si>
    <t xml:space="preserve"> №              от                              2016 года  </t>
  </si>
  <si>
    <t xml:space="preserve">Измененные бюджетные ассигнования на 2016 год Решением Городской Думы № 123 от 15.09.2016, № 138 от 24.11.2016 </t>
  </si>
  <si>
    <t>№156</t>
  </si>
  <si>
    <t>от 22 декабря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</si>
</sst>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2"/>
    </font>
    <font>
      <b/>
      <sz val="10"/>
      <name val="Times New Roman"/>
      <family val="1"/>
      <charset val="204"/>
    </font>
    <font>
      <sz val="11"/>
      <name val="Calibri"/>
      <family val="2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1"/>
      <color rgb="FF000000"/>
      <name val="Times New Roman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33" borderId="0"/>
    <xf numFmtId="0" fontId="24" fillId="0" borderId="0"/>
    <xf numFmtId="0" fontId="18" fillId="33" borderId="0"/>
    <xf numFmtId="0" fontId="1" fillId="8" borderId="8" applyNumberFormat="0" applyFont="0" applyAlignment="0" applyProtection="0"/>
    <xf numFmtId="0" fontId="18" fillId="33" borderId="0"/>
    <xf numFmtId="0" fontId="25" fillId="33" borderId="0"/>
    <xf numFmtId="0" fontId="26" fillId="33" borderId="0"/>
    <xf numFmtId="49" fontId="30" fillId="0" borderId="10">
      <alignment horizontal="center" vertical="top" wrapText="1"/>
    </xf>
    <xf numFmtId="0" fontId="32" fillId="0" borderId="0"/>
    <xf numFmtId="0" fontId="30" fillId="0" borderId="0">
      <alignment horizontal="left" vertical="top" wrapText="1"/>
    </xf>
    <xf numFmtId="0" fontId="33" fillId="0" borderId="0">
      <alignment horizontal="center" wrapText="1"/>
    </xf>
    <xf numFmtId="0" fontId="33" fillId="0" borderId="0">
      <alignment horizontal="center"/>
    </xf>
    <xf numFmtId="0" fontId="30" fillId="0" borderId="0">
      <alignment wrapText="1"/>
    </xf>
    <xf numFmtId="0" fontId="30" fillId="0" borderId="0">
      <alignment horizontal="right"/>
    </xf>
    <xf numFmtId="0" fontId="34" fillId="0" borderId="10">
      <alignment horizontal="center" vertical="center" wrapText="1"/>
    </xf>
    <xf numFmtId="0" fontId="34" fillId="0" borderId="10">
      <alignment horizontal="center" vertical="center" shrinkToFit="1"/>
    </xf>
    <xf numFmtId="49" fontId="34" fillId="0" borderId="10">
      <alignment horizontal="left" vertical="top" wrapText="1"/>
    </xf>
    <xf numFmtId="49" fontId="30" fillId="0" borderId="10">
      <alignment horizontal="left" vertical="top" wrapText="1"/>
    </xf>
    <xf numFmtId="0" fontId="34" fillId="0" borderId="10">
      <alignment horizontal="left"/>
    </xf>
    <xf numFmtId="0" fontId="30" fillId="0" borderId="15"/>
    <xf numFmtId="0" fontId="30" fillId="0" borderId="0">
      <alignment horizontal="left" wrapText="1"/>
    </xf>
    <xf numFmtId="49" fontId="34" fillId="0" borderId="10">
      <alignment horizontal="center" vertical="top" wrapText="1"/>
    </xf>
    <xf numFmtId="4" fontId="34" fillId="35" borderId="10">
      <alignment horizontal="right" vertical="top" shrinkToFit="1"/>
    </xf>
    <xf numFmtId="4" fontId="30" fillId="35" borderId="10">
      <alignment horizontal="right" vertical="top" shrinkToFit="1"/>
    </xf>
    <xf numFmtId="4" fontId="34" fillId="36" borderId="10">
      <alignment horizontal="right" vertical="top" shrinkToFit="1"/>
    </xf>
    <xf numFmtId="0" fontId="35" fillId="0" borderId="0">
      <protection locked="0"/>
    </xf>
    <xf numFmtId="0" fontId="37" fillId="0" borderId="0"/>
    <xf numFmtId="0" fontId="37" fillId="0" borderId="0"/>
    <xf numFmtId="0" fontId="36" fillId="0" borderId="0"/>
    <xf numFmtId="0" fontId="36" fillId="0" borderId="0"/>
    <xf numFmtId="0" fontId="37" fillId="0" borderId="0"/>
    <xf numFmtId="0" fontId="35" fillId="37" borderId="0">
      <alignment horizontal="left"/>
      <protection locked="0"/>
    </xf>
    <xf numFmtId="0" fontId="35" fillId="37" borderId="16">
      <alignment horizontal="left"/>
      <protection locked="0"/>
    </xf>
    <xf numFmtId="0" fontId="35" fillId="37" borderId="17">
      <alignment horizontal="left"/>
      <protection locked="0"/>
    </xf>
    <xf numFmtId="0" fontId="35" fillId="37" borderId="15">
      <alignment horizontal="left"/>
      <protection locked="0"/>
    </xf>
  </cellStyleXfs>
  <cellXfs count="64">
    <xf numFmtId="0" fontId="0" fillId="0" borderId="0" xfId="0"/>
    <xf numFmtId="0" fontId="19" fillId="34" borderId="10" xfId="42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righ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4" fontId="20" fillId="0" borderId="12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2" fillId="0" borderId="0" xfId="0" applyFont="1"/>
    <xf numFmtId="49" fontId="23" fillId="33" borderId="10" xfId="48" applyNumberFormat="1" applyFont="1" applyFill="1" applyBorder="1" applyAlignment="1">
      <alignment horizontal="left" vertical="top" wrapText="1"/>
    </xf>
    <xf numFmtId="49" fontId="23" fillId="33" borderId="10" xfId="48" applyNumberFormat="1" applyFont="1" applyFill="1" applyBorder="1" applyAlignment="1">
      <alignment horizontal="center" vertical="top" wrapText="1"/>
    </xf>
    <xf numFmtId="49" fontId="19" fillId="33" borderId="10" xfId="48" applyNumberFormat="1" applyFont="1" applyFill="1" applyBorder="1" applyAlignment="1">
      <alignment horizontal="center" vertical="top" wrapText="1"/>
    </xf>
    <xf numFmtId="0" fontId="16" fillId="0" borderId="0" xfId="0" applyFont="1"/>
    <xf numFmtId="49" fontId="23" fillId="33" borderId="13" xfId="48" applyNumberFormat="1" applyFont="1" applyFill="1" applyBorder="1" applyAlignment="1">
      <alignment horizontal="center" vertical="top" wrapText="1"/>
    </xf>
    <xf numFmtId="0" fontId="19" fillId="34" borderId="14" xfId="42" applyFont="1" applyFill="1" applyBorder="1" applyAlignment="1">
      <alignment horizontal="center" vertical="center" shrinkToFit="1"/>
    </xf>
    <xf numFmtId="49" fontId="19" fillId="33" borderId="10" xfId="48" applyNumberFormat="1" applyFont="1" applyFill="1" applyBorder="1" applyAlignment="1">
      <alignment horizontal="left" vertical="top" wrapText="1"/>
    </xf>
    <xf numFmtId="49" fontId="19" fillId="33" borderId="13" xfId="48" applyNumberFormat="1" applyFont="1" applyFill="1" applyBorder="1" applyAlignment="1">
      <alignment horizontal="center" vertical="top" wrapText="1"/>
    </xf>
    <xf numFmtId="0" fontId="23" fillId="33" borderId="10" xfId="48" applyFont="1" applyFill="1" applyBorder="1" applyAlignment="1">
      <alignment horizontal="left"/>
    </xf>
    <xf numFmtId="0" fontId="23" fillId="33" borderId="13" xfId="48" applyFont="1" applyFill="1" applyBorder="1" applyAlignment="1">
      <alignment horizontal="left"/>
    </xf>
    <xf numFmtId="4" fontId="0" fillId="0" borderId="0" xfId="0" applyNumberFormat="1" applyBorder="1"/>
    <xf numFmtId="4" fontId="29" fillId="0" borderId="12" xfId="48" applyNumberFormat="1" applyFont="1" applyFill="1" applyBorder="1" applyAlignment="1">
      <alignment horizontal="right" vertical="top" shrinkToFit="1"/>
    </xf>
    <xf numFmtId="11" fontId="19" fillId="33" borderId="10" xfId="48" applyNumberFormat="1" applyFont="1" applyFill="1" applyBorder="1" applyAlignment="1">
      <alignment horizontal="left" vertical="top" wrapText="1"/>
    </xf>
    <xf numFmtId="4" fontId="27" fillId="0" borderId="0" xfId="0" applyNumberFormat="1" applyFont="1" applyBorder="1" applyAlignment="1">
      <alignment vertical="top"/>
    </xf>
    <xf numFmtId="4" fontId="23" fillId="0" borderId="12" xfId="48" applyNumberFormat="1" applyFont="1" applyFill="1" applyBorder="1" applyAlignment="1">
      <alignment horizontal="right" vertical="top" shrinkToFit="1"/>
    </xf>
    <xf numFmtId="4" fontId="28" fillId="0" borderId="12" xfId="0" applyNumberFormat="1" applyFont="1" applyFill="1" applyBorder="1" applyAlignment="1">
      <alignment vertical="top"/>
    </xf>
    <xf numFmtId="4" fontId="19" fillId="0" borderId="12" xfId="48" applyNumberFormat="1" applyFont="1" applyFill="1" applyBorder="1" applyAlignment="1">
      <alignment horizontal="right" vertical="top" shrinkToFit="1"/>
    </xf>
    <xf numFmtId="4" fontId="27" fillId="0" borderId="12" xfId="0" applyNumberFormat="1" applyFont="1" applyFill="1" applyBorder="1" applyAlignment="1">
      <alignment vertical="top"/>
    </xf>
    <xf numFmtId="11" fontId="23" fillId="0" borderId="10" xfId="48" applyNumberFormat="1" applyFont="1" applyFill="1" applyBorder="1" applyAlignment="1">
      <alignment horizontal="left" vertical="top" wrapText="1"/>
    </xf>
    <xf numFmtId="11" fontId="23" fillId="33" borderId="10" xfId="0" applyNumberFormat="1" applyFont="1" applyFill="1" applyBorder="1" applyAlignment="1">
      <alignment horizontal="left" vertical="top" wrapText="1"/>
    </xf>
    <xf numFmtId="49" fontId="23" fillId="33" borderId="10" xfId="0" applyNumberFormat="1" applyFont="1" applyFill="1" applyBorder="1" applyAlignment="1">
      <alignment horizontal="left" vertical="top" wrapText="1"/>
    </xf>
    <xf numFmtId="49" fontId="19" fillId="33" borderId="10" xfId="0" applyNumberFormat="1" applyFont="1" applyFill="1" applyBorder="1" applyAlignment="1">
      <alignment horizontal="left" vertical="top" wrapText="1"/>
    </xf>
    <xf numFmtId="49" fontId="23" fillId="0" borderId="10" xfId="49" applyNumberFormat="1" applyFont="1" applyProtection="1">
      <alignment horizontal="center" vertical="top" wrapText="1"/>
      <protection locked="0"/>
    </xf>
    <xf numFmtId="49" fontId="30" fillId="0" borderId="10" xfId="49" applyNumberFormat="1" applyProtection="1">
      <alignment horizontal="center" vertical="top" wrapText="1"/>
      <protection locked="0"/>
    </xf>
    <xf numFmtId="49" fontId="19" fillId="0" borderId="10" xfId="49" applyNumberFormat="1" applyFont="1" applyProtection="1">
      <alignment horizontal="center" vertical="top" wrapText="1"/>
      <protection locked="0"/>
    </xf>
    <xf numFmtId="49" fontId="31" fillId="33" borderId="10" xfId="0" applyNumberFormat="1" applyFont="1" applyFill="1" applyBorder="1" applyAlignment="1">
      <alignment horizontal="left" vertical="top" wrapText="1"/>
    </xf>
    <xf numFmtId="49" fontId="31" fillId="33" borderId="10" xfId="0" applyNumberFormat="1" applyFont="1" applyFill="1" applyBorder="1" applyAlignment="1">
      <alignment horizontal="center" vertical="top" wrapText="1"/>
    </xf>
    <xf numFmtId="49" fontId="31" fillId="33" borderId="13" xfId="0" applyNumberFormat="1" applyFont="1" applyFill="1" applyBorder="1" applyAlignment="1">
      <alignment horizontal="center" vertical="top" wrapText="1"/>
    </xf>
    <xf numFmtId="49" fontId="23" fillId="33" borderId="10" xfId="0" applyNumberFormat="1" applyFont="1" applyFill="1" applyBorder="1" applyAlignment="1">
      <alignment horizontal="center" vertical="top" wrapText="1"/>
    </xf>
    <xf numFmtId="49" fontId="23" fillId="33" borderId="13" xfId="0" applyNumberFormat="1" applyFont="1" applyFill="1" applyBorder="1" applyAlignment="1">
      <alignment horizontal="center" vertical="top" wrapText="1"/>
    </xf>
    <xf numFmtId="49" fontId="19" fillId="33" borderId="10" xfId="0" applyNumberFormat="1" applyFont="1" applyFill="1" applyBorder="1" applyAlignment="1">
      <alignment horizontal="center" vertical="top" wrapText="1"/>
    </xf>
    <xf numFmtId="49" fontId="19" fillId="33" borderId="13" xfId="0" applyNumberFormat="1" applyFont="1" applyFill="1" applyBorder="1" applyAlignment="1">
      <alignment horizontal="center" vertical="top" wrapText="1"/>
    </xf>
    <xf numFmtId="49" fontId="30" fillId="0" borderId="10" xfId="49" applyNumberFormat="1" applyProtection="1">
      <alignment horizontal="center" vertical="top" wrapText="1"/>
      <protection locked="0"/>
    </xf>
    <xf numFmtId="11" fontId="23" fillId="33" borderId="10" xfId="48" applyNumberFormat="1" applyFont="1" applyFill="1" applyBorder="1" applyAlignment="1">
      <alignment horizontal="left" vertical="top" wrapText="1"/>
    </xf>
    <xf numFmtId="49" fontId="30" fillId="0" borderId="10" xfId="49" applyNumberFormat="1" applyProtection="1">
      <alignment horizontal="center" vertical="top" wrapText="1"/>
      <protection locked="0"/>
    </xf>
    <xf numFmtId="49" fontId="30" fillId="0" borderId="10" xfId="49" applyNumberFormat="1" applyProtection="1">
      <alignment horizontal="center" vertical="top" wrapText="1"/>
      <protection locked="0"/>
    </xf>
    <xf numFmtId="49" fontId="30" fillId="0" borderId="10" xfId="49" applyNumberFormat="1" applyProtection="1">
      <alignment horizontal="center" vertical="top" wrapText="1"/>
      <protection locked="0"/>
    </xf>
    <xf numFmtId="49" fontId="30" fillId="0" borderId="10" xfId="49" applyNumberFormat="1" applyProtection="1">
      <alignment horizontal="center" vertical="top" wrapText="1"/>
      <protection locked="0"/>
    </xf>
    <xf numFmtId="49" fontId="30" fillId="0" borderId="10" xfId="49" applyNumberFormat="1" applyProtection="1">
      <alignment horizontal="center" vertical="top" wrapText="1"/>
      <protection locked="0"/>
    </xf>
    <xf numFmtId="49" fontId="30" fillId="0" borderId="10" xfId="49" applyNumberFormat="1" applyProtection="1">
      <alignment horizontal="center" vertical="top" wrapText="1"/>
      <protection locked="0"/>
    </xf>
    <xf numFmtId="0" fontId="31" fillId="0" borderId="0" xfId="0" applyFont="1" applyFill="1" applyAlignment="1">
      <alignment horizontal="right"/>
    </xf>
    <xf numFmtId="0" fontId="31" fillId="0" borderId="0" xfId="0" applyFont="1" applyAlignment="1">
      <alignment horizontal="right"/>
    </xf>
    <xf numFmtId="49" fontId="23" fillId="0" borderId="10" xfId="59" applyNumberFormat="1" applyFont="1" applyProtection="1">
      <alignment horizontal="left" vertical="top" wrapText="1"/>
      <protection locked="0"/>
    </xf>
    <xf numFmtId="49" fontId="30" fillId="0" borderId="10" xfId="59" applyNumberFormat="1" applyProtection="1">
      <alignment horizontal="left" vertical="top" wrapText="1"/>
      <protection locked="0"/>
    </xf>
    <xf numFmtId="49" fontId="30" fillId="0" borderId="10" xfId="49" applyNumberFormat="1" applyProtection="1">
      <alignment horizontal="center" vertical="top" wrapText="1"/>
      <protection locked="0"/>
    </xf>
    <xf numFmtId="49" fontId="30" fillId="0" borderId="10" xfId="59" applyNumberFormat="1" applyProtection="1">
      <alignment horizontal="left" vertical="top" wrapText="1"/>
      <protection locked="0"/>
    </xf>
    <xf numFmtId="49" fontId="30" fillId="0" borderId="10" xfId="49" applyNumberFormat="1" applyProtection="1">
      <alignment horizontal="center" vertical="top" wrapText="1"/>
      <protection locked="0"/>
    </xf>
    <xf numFmtId="49" fontId="30" fillId="0" borderId="10" xfId="59" applyNumberFormat="1" applyProtection="1">
      <alignment horizontal="left" vertical="top" wrapText="1"/>
      <protection locked="0"/>
    </xf>
    <xf numFmtId="49" fontId="30" fillId="0" borderId="10" xfId="49" applyNumberFormat="1" applyProtection="1">
      <alignment horizontal="center" vertical="top" wrapText="1"/>
      <protection locked="0"/>
    </xf>
    <xf numFmtId="49" fontId="30" fillId="0" borderId="10" xfId="49" applyNumberFormat="1" applyProtection="1">
      <alignment horizontal="center" vertical="top" wrapText="1"/>
      <protection locked="0"/>
    </xf>
    <xf numFmtId="49" fontId="30" fillId="0" borderId="10" xfId="49" applyNumberFormat="1" applyProtection="1">
      <alignment horizontal="center" vertical="top" wrapText="1"/>
      <protection locked="0"/>
    </xf>
    <xf numFmtId="4" fontId="19" fillId="0" borderId="12" xfId="0" applyNumberFormat="1" applyFont="1" applyFill="1" applyBorder="1" applyAlignment="1">
      <alignment vertical="top" shrinkToFit="1"/>
    </xf>
    <xf numFmtId="4" fontId="19" fillId="0" borderId="12" xfId="0" applyNumberFormat="1" applyFont="1" applyFill="1" applyBorder="1" applyAlignment="1">
      <alignment horizontal="right" vertical="top" shrinkToFit="1"/>
    </xf>
    <xf numFmtId="4" fontId="19" fillId="0" borderId="0" xfId="48" applyNumberFormat="1" applyFont="1" applyFill="1" applyBorder="1" applyAlignment="1">
      <alignment horizontal="right" vertical="top" shrinkToFit="1"/>
    </xf>
    <xf numFmtId="0" fontId="21" fillId="0" borderId="0" xfId="0" applyFont="1" applyBorder="1" applyAlignment="1">
      <alignment horizontal="center" vertical="center" wrapText="1"/>
    </xf>
    <xf numFmtId="0" fontId="28" fillId="0" borderId="0" xfId="0" applyFont="1"/>
  </cellXfs>
  <cellStyles count="77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r" xfId="68"/>
    <cellStyle name="col" xfId="69"/>
    <cellStyle name="style0" xfId="70"/>
    <cellStyle name="td" xfId="71"/>
    <cellStyle name="tr" xfId="72"/>
    <cellStyle name="xl21" xfId="73"/>
    <cellStyle name="xl22" xfId="51"/>
    <cellStyle name="xl23" xfId="52"/>
    <cellStyle name="xl24" xfId="53"/>
    <cellStyle name="xl25" xfId="54"/>
    <cellStyle name="xl26" xfId="55"/>
    <cellStyle name="xl27" xfId="74"/>
    <cellStyle name="xl28" xfId="56"/>
    <cellStyle name="xl29" xfId="57"/>
    <cellStyle name="xl30" xfId="75"/>
    <cellStyle name="xl31" xfId="58"/>
    <cellStyle name="xl32" xfId="59"/>
    <cellStyle name="xl33" xfId="76"/>
    <cellStyle name="xl34" xfId="60"/>
    <cellStyle name="xl35" xfId="61"/>
    <cellStyle name="xl36" xfId="62"/>
    <cellStyle name="xl37" xfId="63"/>
    <cellStyle name="xl38" xfId="49"/>
    <cellStyle name="xl39" xfId="64"/>
    <cellStyle name="xl40" xfId="65"/>
    <cellStyle name="xl41" xfId="66"/>
    <cellStyle name="xl42" xfId="67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6"/>
    <cellStyle name="Обычный 5" xfId="43"/>
    <cellStyle name="Обычный 6" xfId="47"/>
    <cellStyle name="Обычный 7" xfId="48"/>
    <cellStyle name="Обычный 8" xfId="50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4"/>
  <sheetViews>
    <sheetView tabSelected="1" zoomScale="130" zoomScaleNormal="130" workbookViewId="0">
      <selection activeCell="G9" sqref="G9"/>
    </sheetView>
  </sheetViews>
  <sheetFormatPr defaultRowHeight="15"/>
  <cols>
    <col min="1" max="1" width="48.5703125" customWidth="1"/>
    <col min="2" max="2" width="12.42578125" customWidth="1"/>
    <col min="3" max="3" width="9.85546875" customWidth="1"/>
    <col min="4" max="4" width="13.7109375" customWidth="1"/>
    <col min="5" max="5" width="14.140625" customWidth="1"/>
    <col min="6" max="6" width="13" customWidth="1"/>
    <col min="7" max="7" width="32.7109375" customWidth="1"/>
    <col min="8" max="8" width="20.5703125" customWidth="1"/>
    <col min="9" max="9" width="11.140625" customWidth="1"/>
  </cols>
  <sheetData>
    <row r="1" spans="1:8">
      <c r="A1" s="7"/>
      <c r="B1" s="7"/>
      <c r="C1" s="7"/>
      <c r="D1" s="7"/>
      <c r="E1" s="7"/>
      <c r="F1" s="49" t="s">
        <v>233</v>
      </c>
    </row>
    <row r="2" spans="1:8" ht="12.75" customHeight="1">
      <c r="A2" s="7"/>
      <c r="B2" s="7"/>
      <c r="C2" s="7"/>
      <c r="D2" s="7"/>
      <c r="E2" s="7"/>
      <c r="F2" s="49" t="s">
        <v>46</v>
      </c>
    </row>
    <row r="3" spans="1:8">
      <c r="A3" s="7"/>
      <c r="B3" s="7"/>
      <c r="C3" s="7"/>
      <c r="D3" s="7"/>
      <c r="E3" s="7"/>
      <c r="F3" s="49" t="s">
        <v>47</v>
      </c>
    </row>
    <row r="4" spans="1:8" ht="15" customHeight="1">
      <c r="A4" s="7"/>
      <c r="B4" s="7"/>
      <c r="C4" s="7"/>
      <c r="D4" s="7"/>
      <c r="E4" s="7"/>
      <c r="F4" s="49" t="s">
        <v>48</v>
      </c>
    </row>
    <row r="5" spans="1:8" ht="13.5" customHeight="1">
      <c r="A5" s="7"/>
      <c r="B5" s="7"/>
      <c r="C5" s="7"/>
      <c r="D5" s="7"/>
      <c r="E5" s="7"/>
      <c r="F5" s="49" t="s">
        <v>49</v>
      </c>
    </row>
    <row r="6" spans="1:8">
      <c r="A6" s="7"/>
      <c r="B6" s="7"/>
      <c r="C6" s="7"/>
      <c r="D6" s="7"/>
      <c r="E6" s="7"/>
      <c r="F6" s="49" t="s">
        <v>225</v>
      </c>
    </row>
    <row r="7" spans="1:8">
      <c r="A7" s="7"/>
      <c r="B7" s="7"/>
      <c r="C7" s="7"/>
      <c r="D7" s="63" t="s">
        <v>270</v>
      </c>
      <c r="E7" s="63" t="s">
        <v>271</v>
      </c>
      <c r="F7" s="48" t="s">
        <v>268</v>
      </c>
    </row>
    <row r="8" spans="1:8" ht="21" customHeight="1">
      <c r="A8" s="7"/>
      <c r="B8" s="7"/>
      <c r="C8" s="7"/>
      <c r="D8" s="7"/>
      <c r="E8" s="7"/>
      <c r="F8" s="2" t="s">
        <v>52</v>
      </c>
    </row>
    <row r="9" spans="1:8" ht="60.75" customHeight="1">
      <c r="A9" s="62" t="s">
        <v>53</v>
      </c>
      <c r="B9" s="62"/>
      <c r="C9" s="62"/>
      <c r="D9" s="62"/>
      <c r="E9" s="62"/>
      <c r="F9" s="62"/>
    </row>
    <row r="10" spans="1:8">
      <c r="A10" s="3"/>
      <c r="B10" s="3"/>
      <c r="C10" s="3"/>
      <c r="D10" s="3"/>
      <c r="E10" s="7"/>
      <c r="F10" s="3" t="s">
        <v>0</v>
      </c>
    </row>
    <row r="11" spans="1:8" ht="126.75" customHeight="1">
      <c r="A11" s="4" t="s">
        <v>1</v>
      </c>
      <c r="B11" s="4" t="s">
        <v>50</v>
      </c>
      <c r="C11" s="4" t="s">
        <v>51</v>
      </c>
      <c r="D11" s="5" t="s">
        <v>269</v>
      </c>
      <c r="E11" s="6" t="s">
        <v>267</v>
      </c>
      <c r="F11" s="5" t="s">
        <v>54</v>
      </c>
    </row>
    <row r="12" spans="1:8">
      <c r="A12" s="1">
        <v>1</v>
      </c>
      <c r="B12" s="1">
        <v>2</v>
      </c>
      <c r="C12" s="1">
        <v>3</v>
      </c>
      <c r="D12" s="13">
        <v>4</v>
      </c>
      <c r="E12" s="13">
        <v>5</v>
      </c>
      <c r="F12" s="13">
        <v>6</v>
      </c>
    </row>
    <row r="13" spans="1:8" ht="38.25">
      <c r="A13" s="8" t="s">
        <v>2</v>
      </c>
      <c r="B13" s="9" t="s">
        <v>55</v>
      </c>
      <c r="C13" s="12"/>
      <c r="D13" s="23">
        <f>D14+D18</f>
        <v>350000</v>
      </c>
      <c r="E13" s="23">
        <f t="shared" ref="E13:F13" si="0">E14+E18</f>
        <v>0</v>
      </c>
      <c r="F13" s="23">
        <f t="shared" si="0"/>
        <v>350000</v>
      </c>
      <c r="H13" s="18"/>
    </row>
    <row r="14" spans="1:8" ht="25.5">
      <c r="A14" s="8" t="s">
        <v>144</v>
      </c>
      <c r="B14" s="9" t="s">
        <v>56</v>
      </c>
      <c r="C14" s="12"/>
      <c r="D14" s="23">
        <f t="shared" ref="D14:F16" si="1">D15</f>
        <v>200000</v>
      </c>
      <c r="E14" s="23">
        <f t="shared" si="1"/>
        <v>0</v>
      </c>
      <c r="F14" s="23">
        <f t="shared" si="1"/>
        <v>200000</v>
      </c>
      <c r="H14" s="18"/>
    </row>
    <row r="15" spans="1:8" ht="51">
      <c r="A15" s="8" t="s">
        <v>145</v>
      </c>
      <c r="B15" s="9" t="s">
        <v>57</v>
      </c>
      <c r="C15" s="12"/>
      <c r="D15" s="23">
        <f t="shared" si="1"/>
        <v>200000</v>
      </c>
      <c r="E15" s="23">
        <f t="shared" si="1"/>
        <v>0</v>
      </c>
      <c r="F15" s="23">
        <f t="shared" si="1"/>
        <v>200000</v>
      </c>
      <c r="H15" s="18"/>
    </row>
    <row r="16" spans="1:8" ht="25.5">
      <c r="A16" s="8" t="s">
        <v>146</v>
      </c>
      <c r="B16" s="9" t="s">
        <v>57</v>
      </c>
      <c r="C16" s="12" t="s">
        <v>3</v>
      </c>
      <c r="D16" s="23">
        <f t="shared" si="1"/>
        <v>200000</v>
      </c>
      <c r="E16" s="23">
        <f t="shared" si="1"/>
        <v>0</v>
      </c>
      <c r="F16" s="23">
        <f t="shared" si="1"/>
        <v>200000</v>
      </c>
      <c r="H16" s="18"/>
    </row>
    <row r="17" spans="1:8" ht="25.5">
      <c r="A17" s="14" t="s">
        <v>147</v>
      </c>
      <c r="B17" s="10" t="s">
        <v>57</v>
      </c>
      <c r="C17" s="15" t="s">
        <v>4</v>
      </c>
      <c r="D17" s="24">
        <v>200000</v>
      </c>
      <c r="E17" s="24"/>
      <c r="F17" s="24">
        <f>D17+E17</f>
        <v>200000</v>
      </c>
      <c r="H17" s="18"/>
    </row>
    <row r="18" spans="1:8" ht="24.75" customHeight="1">
      <c r="A18" s="50" t="s">
        <v>262</v>
      </c>
      <c r="B18" s="30" t="s">
        <v>260</v>
      </c>
      <c r="C18" s="30"/>
      <c r="D18" s="22">
        <f>D19</f>
        <v>150000</v>
      </c>
      <c r="E18" s="22">
        <f t="shared" ref="E18:F20" si="2">E19</f>
        <v>0</v>
      </c>
      <c r="F18" s="22">
        <f t="shared" si="2"/>
        <v>150000</v>
      </c>
      <c r="H18" s="18"/>
    </row>
    <row r="19" spans="1:8">
      <c r="A19" s="50" t="s">
        <v>263</v>
      </c>
      <c r="B19" s="30" t="s">
        <v>261</v>
      </c>
      <c r="C19" s="30"/>
      <c r="D19" s="22">
        <f>D20</f>
        <v>150000</v>
      </c>
      <c r="E19" s="22">
        <f t="shared" si="2"/>
        <v>0</v>
      </c>
      <c r="F19" s="22">
        <f t="shared" si="2"/>
        <v>150000</v>
      </c>
      <c r="H19" s="18"/>
    </row>
    <row r="20" spans="1:8" ht="25.5">
      <c r="A20" s="50" t="s">
        <v>153</v>
      </c>
      <c r="B20" s="30" t="s">
        <v>261</v>
      </c>
      <c r="C20" s="30" t="s">
        <v>9</v>
      </c>
      <c r="D20" s="22">
        <f>D21</f>
        <v>150000</v>
      </c>
      <c r="E20" s="22">
        <f t="shared" si="2"/>
        <v>0</v>
      </c>
      <c r="F20" s="22">
        <f t="shared" si="2"/>
        <v>150000</v>
      </c>
      <c r="H20" s="18"/>
    </row>
    <row r="21" spans="1:8" ht="31.5" customHeight="1">
      <c r="A21" s="51" t="s">
        <v>154</v>
      </c>
      <c r="B21" s="52" t="s">
        <v>261</v>
      </c>
      <c r="C21" s="52" t="s">
        <v>10</v>
      </c>
      <c r="D21" s="24">
        <v>150000</v>
      </c>
      <c r="E21" s="24"/>
      <c r="F21" s="24">
        <f>D21+E21</f>
        <v>150000</v>
      </c>
      <c r="H21" s="18"/>
    </row>
    <row r="22" spans="1:8" ht="38.25">
      <c r="A22" s="8" t="s">
        <v>5</v>
      </c>
      <c r="B22" s="9" t="s">
        <v>58</v>
      </c>
      <c r="C22" s="12"/>
      <c r="D22" s="23">
        <f>D23+D44</f>
        <v>4760000</v>
      </c>
      <c r="E22" s="23">
        <f t="shared" ref="E22:F22" si="3">E23+E44</f>
        <v>0</v>
      </c>
      <c r="F22" s="23">
        <f t="shared" si="3"/>
        <v>4760000</v>
      </c>
      <c r="H22" s="18"/>
    </row>
    <row r="23" spans="1:8" ht="25.5">
      <c r="A23" s="8" t="s">
        <v>148</v>
      </c>
      <c r="B23" s="9" t="s">
        <v>59</v>
      </c>
      <c r="C23" s="12"/>
      <c r="D23" s="23">
        <f>D24+D30+D35+D38+D41</f>
        <v>4510000</v>
      </c>
      <c r="E23" s="23">
        <f>E24+E30+E35+E38+E41</f>
        <v>0</v>
      </c>
      <c r="F23" s="23">
        <f>F24+F30+F35+F38+F41</f>
        <v>4510000</v>
      </c>
      <c r="H23" s="18"/>
    </row>
    <row r="24" spans="1:8">
      <c r="A24" s="8" t="s">
        <v>149</v>
      </c>
      <c r="B24" s="9" t="s">
        <v>60</v>
      </c>
      <c r="C24" s="12"/>
      <c r="D24" s="23">
        <f>D25+D28</f>
        <v>910000</v>
      </c>
      <c r="E24" s="23">
        <f>E25+E28</f>
        <v>0</v>
      </c>
      <c r="F24" s="23">
        <f>F25+F28</f>
        <v>910000</v>
      </c>
      <c r="H24" s="18"/>
    </row>
    <row r="25" spans="1:8">
      <c r="A25" s="8" t="s">
        <v>150</v>
      </c>
      <c r="B25" s="9" t="s">
        <v>60</v>
      </c>
      <c r="C25" s="12" t="s">
        <v>6</v>
      </c>
      <c r="D25" s="23">
        <f>D26+D27</f>
        <v>560000</v>
      </c>
      <c r="E25" s="23">
        <f>E26+E27</f>
        <v>0</v>
      </c>
      <c r="F25" s="23">
        <f>F26+F27</f>
        <v>560000</v>
      </c>
      <c r="H25" s="18"/>
    </row>
    <row r="26" spans="1:8" ht="18" customHeight="1">
      <c r="A26" s="14" t="s">
        <v>151</v>
      </c>
      <c r="B26" s="10" t="s">
        <v>60</v>
      </c>
      <c r="C26" s="15" t="s">
        <v>7</v>
      </c>
      <c r="D26" s="24">
        <v>360000</v>
      </c>
      <c r="E26" s="24"/>
      <c r="F26" s="24">
        <f>D26+E26</f>
        <v>360000</v>
      </c>
      <c r="H26" s="18"/>
    </row>
    <row r="27" spans="1:8">
      <c r="A27" s="14" t="s">
        <v>152</v>
      </c>
      <c r="B27" s="10" t="s">
        <v>60</v>
      </c>
      <c r="C27" s="15" t="s">
        <v>8</v>
      </c>
      <c r="D27" s="24">
        <v>200000</v>
      </c>
      <c r="E27" s="24"/>
      <c r="F27" s="24">
        <f>D27+E27</f>
        <v>200000</v>
      </c>
      <c r="H27" s="18"/>
    </row>
    <row r="28" spans="1:8" ht="25.5">
      <c r="A28" s="8" t="s">
        <v>153</v>
      </c>
      <c r="B28" s="9" t="s">
        <v>60</v>
      </c>
      <c r="C28" s="12" t="s">
        <v>9</v>
      </c>
      <c r="D28" s="23">
        <f>D29</f>
        <v>350000</v>
      </c>
      <c r="E28" s="23">
        <f>E29</f>
        <v>0</v>
      </c>
      <c r="F28" s="23">
        <f>F29</f>
        <v>350000</v>
      </c>
      <c r="H28" s="18"/>
    </row>
    <row r="29" spans="1:8" ht="29.25" customHeight="1">
      <c r="A29" s="14" t="s">
        <v>154</v>
      </c>
      <c r="B29" s="10" t="s">
        <v>60</v>
      </c>
      <c r="C29" s="15" t="s">
        <v>10</v>
      </c>
      <c r="D29" s="24">
        <v>350000</v>
      </c>
      <c r="E29" s="24"/>
      <c r="F29" s="24">
        <f>D29+E29</f>
        <v>350000</v>
      </c>
      <c r="H29" s="18"/>
    </row>
    <row r="30" spans="1:8" ht="25.5">
      <c r="A30" s="8" t="s">
        <v>155</v>
      </c>
      <c r="B30" s="9" t="s">
        <v>61</v>
      </c>
      <c r="C30" s="12"/>
      <c r="D30" s="23">
        <f>D31+D33</f>
        <v>400000</v>
      </c>
      <c r="E30" s="23">
        <f t="shared" ref="E30:F30" si="4">E31+E33</f>
        <v>0</v>
      </c>
      <c r="F30" s="23">
        <f t="shared" si="4"/>
        <v>400000</v>
      </c>
      <c r="H30" s="18"/>
    </row>
    <row r="31" spans="1:8">
      <c r="A31" s="8" t="s">
        <v>150</v>
      </c>
      <c r="B31" s="9" t="s">
        <v>61</v>
      </c>
      <c r="C31" s="12" t="s">
        <v>6</v>
      </c>
      <c r="D31" s="23">
        <f t="shared" ref="D31:F31" si="5">D32</f>
        <v>198000</v>
      </c>
      <c r="E31" s="23">
        <f t="shared" si="5"/>
        <v>0</v>
      </c>
      <c r="F31" s="23">
        <f t="shared" si="5"/>
        <v>198000</v>
      </c>
      <c r="H31" s="18"/>
    </row>
    <row r="32" spans="1:8">
      <c r="A32" s="14" t="s">
        <v>152</v>
      </c>
      <c r="B32" s="10" t="s">
        <v>61</v>
      </c>
      <c r="C32" s="15" t="s">
        <v>8</v>
      </c>
      <c r="D32" s="24">
        <v>198000</v>
      </c>
      <c r="E32" s="24"/>
      <c r="F32" s="24">
        <f>D32+E32</f>
        <v>198000</v>
      </c>
      <c r="H32" s="18"/>
    </row>
    <row r="33" spans="1:8">
      <c r="A33" s="28" t="s">
        <v>158</v>
      </c>
      <c r="B33" s="36" t="s">
        <v>61</v>
      </c>
      <c r="C33" s="37" t="s">
        <v>11</v>
      </c>
      <c r="D33" s="22">
        <f>D34</f>
        <v>202000</v>
      </c>
      <c r="E33" s="22">
        <f t="shared" ref="E33:F33" si="6">E34</f>
        <v>0</v>
      </c>
      <c r="F33" s="22">
        <f t="shared" si="6"/>
        <v>202000</v>
      </c>
      <c r="H33" s="18"/>
    </row>
    <row r="34" spans="1:8" ht="42" customHeight="1">
      <c r="A34" s="29" t="s">
        <v>159</v>
      </c>
      <c r="B34" s="38" t="s">
        <v>61</v>
      </c>
      <c r="C34" s="39" t="s">
        <v>12</v>
      </c>
      <c r="D34" s="24">
        <v>202000</v>
      </c>
      <c r="E34" s="24"/>
      <c r="F34" s="24">
        <f>D34+E34</f>
        <v>202000</v>
      </c>
      <c r="H34" s="18"/>
    </row>
    <row r="35" spans="1:8" ht="38.25">
      <c r="A35" s="8" t="s">
        <v>156</v>
      </c>
      <c r="B35" s="9" t="s">
        <v>62</v>
      </c>
      <c r="C35" s="12"/>
      <c r="D35" s="23">
        <f t="shared" ref="D35:F36" si="7">D36</f>
        <v>100000</v>
      </c>
      <c r="E35" s="23">
        <f t="shared" si="7"/>
        <v>0</v>
      </c>
      <c r="F35" s="23">
        <f t="shared" si="7"/>
        <v>100000</v>
      </c>
      <c r="H35" s="18"/>
    </row>
    <row r="36" spans="1:8">
      <c r="A36" s="8" t="s">
        <v>150</v>
      </c>
      <c r="B36" s="9" t="s">
        <v>62</v>
      </c>
      <c r="C36" s="12" t="s">
        <v>6</v>
      </c>
      <c r="D36" s="23">
        <f t="shared" si="7"/>
        <v>100000</v>
      </c>
      <c r="E36" s="23">
        <f t="shared" si="7"/>
        <v>0</v>
      </c>
      <c r="F36" s="23">
        <f t="shared" si="7"/>
        <v>100000</v>
      </c>
      <c r="H36" s="18"/>
    </row>
    <row r="37" spans="1:8">
      <c r="A37" s="14" t="s">
        <v>152</v>
      </c>
      <c r="B37" s="10" t="s">
        <v>62</v>
      </c>
      <c r="C37" s="15" t="s">
        <v>8</v>
      </c>
      <c r="D37" s="24">
        <v>100000</v>
      </c>
      <c r="E37" s="24"/>
      <c r="F37" s="24">
        <f>D37+E37</f>
        <v>100000</v>
      </c>
      <c r="H37" s="18"/>
    </row>
    <row r="38" spans="1:8" ht="38.25">
      <c r="A38" s="14" t="s">
        <v>157</v>
      </c>
      <c r="B38" s="10" t="s">
        <v>63</v>
      </c>
      <c r="C38" s="15"/>
      <c r="D38" s="25">
        <f t="shared" ref="D38:F39" si="8">D39</f>
        <v>1100000</v>
      </c>
      <c r="E38" s="25">
        <f t="shared" si="8"/>
        <v>0</v>
      </c>
      <c r="F38" s="25">
        <f t="shared" si="8"/>
        <v>1100000</v>
      </c>
      <c r="H38" s="18"/>
    </row>
    <row r="39" spans="1:8">
      <c r="A39" s="8" t="s">
        <v>158</v>
      </c>
      <c r="B39" s="9" t="s">
        <v>63</v>
      </c>
      <c r="C39" s="12" t="s">
        <v>11</v>
      </c>
      <c r="D39" s="23">
        <f t="shared" si="8"/>
        <v>1100000</v>
      </c>
      <c r="E39" s="23">
        <f t="shared" si="8"/>
        <v>0</v>
      </c>
      <c r="F39" s="23">
        <f t="shared" si="8"/>
        <v>1100000</v>
      </c>
      <c r="H39" s="18"/>
    </row>
    <row r="40" spans="1:8" ht="42" customHeight="1">
      <c r="A40" s="14" t="s">
        <v>159</v>
      </c>
      <c r="B40" s="10" t="s">
        <v>63</v>
      </c>
      <c r="C40" s="15" t="s">
        <v>12</v>
      </c>
      <c r="D40" s="24">
        <v>1100000</v>
      </c>
      <c r="E40" s="24"/>
      <c r="F40" s="24">
        <f>D40+E40</f>
        <v>1100000</v>
      </c>
      <c r="H40" s="18"/>
    </row>
    <row r="41" spans="1:8" ht="38.25">
      <c r="A41" s="8" t="s">
        <v>160</v>
      </c>
      <c r="B41" s="9" t="s">
        <v>64</v>
      </c>
      <c r="C41" s="12"/>
      <c r="D41" s="23">
        <f t="shared" ref="D41:F42" si="9">D42</f>
        <v>2000000</v>
      </c>
      <c r="E41" s="23">
        <f t="shared" si="9"/>
        <v>0</v>
      </c>
      <c r="F41" s="23">
        <f t="shared" si="9"/>
        <v>2000000</v>
      </c>
      <c r="H41" s="18"/>
    </row>
    <row r="42" spans="1:8">
      <c r="A42" s="8" t="s">
        <v>161</v>
      </c>
      <c r="B42" s="9" t="s">
        <v>64</v>
      </c>
      <c r="C42" s="12" t="s">
        <v>13</v>
      </c>
      <c r="D42" s="23">
        <f t="shared" si="9"/>
        <v>2000000</v>
      </c>
      <c r="E42" s="23">
        <f t="shared" si="9"/>
        <v>0</v>
      </c>
      <c r="F42" s="23">
        <f t="shared" si="9"/>
        <v>2000000</v>
      </c>
      <c r="H42" s="18"/>
    </row>
    <row r="43" spans="1:8">
      <c r="A43" s="14" t="s">
        <v>162</v>
      </c>
      <c r="B43" s="10" t="s">
        <v>64</v>
      </c>
      <c r="C43" s="15" t="s">
        <v>14</v>
      </c>
      <c r="D43" s="24">
        <v>2000000</v>
      </c>
      <c r="E43" s="24"/>
      <c r="F43" s="24">
        <f>D43+E43</f>
        <v>2000000</v>
      </c>
      <c r="H43" s="18"/>
    </row>
    <row r="44" spans="1:8" ht="25.5">
      <c r="A44" s="33" t="s">
        <v>229</v>
      </c>
      <c r="B44" s="34" t="s">
        <v>231</v>
      </c>
      <c r="C44" s="35"/>
      <c r="D44" s="22">
        <f>D45</f>
        <v>250000</v>
      </c>
      <c r="E44" s="22">
        <f t="shared" ref="E44:F46" si="10">E45</f>
        <v>0</v>
      </c>
      <c r="F44" s="22">
        <f t="shared" si="10"/>
        <v>250000</v>
      </c>
      <c r="H44" s="18"/>
    </row>
    <row r="45" spans="1:8" ht="25.5">
      <c r="A45" s="33" t="s">
        <v>230</v>
      </c>
      <c r="B45" s="34" t="s">
        <v>232</v>
      </c>
      <c r="C45" s="35"/>
      <c r="D45" s="22">
        <f>D46</f>
        <v>250000</v>
      </c>
      <c r="E45" s="22">
        <f t="shared" si="10"/>
        <v>0</v>
      </c>
      <c r="F45" s="22">
        <f t="shared" si="10"/>
        <v>250000</v>
      </c>
      <c r="H45" s="18"/>
    </row>
    <row r="46" spans="1:8">
      <c r="A46" s="28" t="s">
        <v>150</v>
      </c>
      <c r="B46" s="34" t="s">
        <v>232</v>
      </c>
      <c r="C46" s="35" t="s">
        <v>6</v>
      </c>
      <c r="D46" s="22">
        <f>D47</f>
        <v>250000</v>
      </c>
      <c r="E46" s="22">
        <f t="shared" si="10"/>
        <v>0</v>
      </c>
      <c r="F46" s="22">
        <f t="shared" si="10"/>
        <v>250000</v>
      </c>
      <c r="H46" s="18"/>
    </row>
    <row r="47" spans="1:8" ht="18.75" customHeight="1">
      <c r="A47" s="29" t="s">
        <v>151</v>
      </c>
      <c r="B47" s="34" t="s">
        <v>232</v>
      </c>
      <c r="C47" s="35" t="s">
        <v>7</v>
      </c>
      <c r="D47" s="24">
        <v>250000</v>
      </c>
      <c r="E47" s="24"/>
      <c r="F47" s="24">
        <f>D47+E47</f>
        <v>250000</v>
      </c>
      <c r="H47" s="18"/>
    </row>
    <row r="48" spans="1:8" ht="51">
      <c r="A48" s="8" t="s">
        <v>15</v>
      </c>
      <c r="B48" s="9" t="s">
        <v>65</v>
      </c>
      <c r="C48" s="12"/>
      <c r="D48" s="23">
        <f t="shared" ref="D48:F51" si="11">D49</f>
        <v>446000</v>
      </c>
      <c r="E48" s="23">
        <f t="shared" si="11"/>
        <v>0</v>
      </c>
      <c r="F48" s="23">
        <f t="shared" si="11"/>
        <v>446000</v>
      </c>
      <c r="H48" s="18"/>
    </row>
    <row r="49" spans="1:8" ht="38.25">
      <c r="A49" s="8" t="s">
        <v>163</v>
      </c>
      <c r="B49" s="9" t="s">
        <v>66</v>
      </c>
      <c r="C49" s="12"/>
      <c r="D49" s="23">
        <f t="shared" si="11"/>
        <v>446000</v>
      </c>
      <c r="E49" s="23">
        <f t="shared" si="11"/>
        <v>0</v>
      </c>
      <c r="F49" s="23">
        <f t="shared" si="11"/>
        <v>446000</v>
      </c>
      <c r="H49" s="18"/>
    </row>
    <row r="50" spans="1:8" ht="63.75">
      <c r="A50" s="8" t="s">
        <v>164</v>
      </c>
      <c r="B50" s="9" t="s">
        <v>67</v>
      </c>
      <c r="C50" s="12"/>
      <c r="D50" s="23">
        <f t="shared" si="11"/>
        <v>446000</v>
      </c>
      <c r="E50" s="23">
        <f t="shared" si="11"/>
        <v>0</v>
      </c>
      <c r="F50" s="23">
        <f t="shared" si="11"/>
        <v>446000</v>
      </c>
      <c r="H50" s="18"/>
    </row>
    <row r="51" spans="1:8" ht="25.5">
      <c r="A51" s="8" t="s">
        <v>153</v>
      </c>
      <c r="B51" s="9" t="s">
        <v>67</v>
      </c>
      <c r="C51" s="12" t="s">
        <v>9</v>
      </c>
      <c r="D51" s="23">
        <f t="shared" si="11"/>
        <v>446000</v>
      </c>
      <c r="E51" s="23">
        <f t="shared" si="11"/>
        <v>0</v>
      </c>
      <c r="F51" s="23">
        <f t="shared" si="11"/>
        <v>446000</v>
      </c>
      <c r="H51" s="18"/>
    </row>
    <row r="52" spans="1:8" ht="31.5" customHeight="1">
      <c r="A52" s="14" t="s">
        <v>154</v>
      </c>
      <c r="B52" s="10" t="s">
        <v>67</v>
      </c>
      <c r="C52" s="15" t="s">
        <v>10</v>
      </c>
      <c r="D52" s="24">
        <v>446000</v>
      </c>
      <c r="E52" s="24"/>
      <c r="F52" s="24">
        <f>D52+E52</f>
        <v>446000</v>
      </c>
      <c r="H52" s="18"/>
    </row>
    <row r="53" spans="1:8" ht="38.25">
      <c r="A53" s="8" t="s">
        <v>16</v>
      </c>
      <c r="B53" s="9" t="s">
        <v>68</v>
      </c>
      <c r="C53" s="12"/>
      <c r="D53" s="23">
        <f t="shared" ref="D53:F53" si="12">D54</f>
        <v>42975378.199999996</v>
      </c>
      <c r="E53" s="23">
        <f t="shared" si="12"/>
        <v>0</v>
      </c>
      <c r="F53" s="23">
        <f t="shared" si="12"/>
        <v>42975378.199999996</v>
      </c>
      <c r="H53" s="18"/>
    </row>
    <row r="54" spans="1:8" ht="27.75" customHeight="1">
      <c r="A54" s="8" t="s">
        <v>165</v>
      </c>
      <c r="B54" s="9" t="s">
        <v>69</v>
      </c>
      <c r="C54" s="12"/>
      <c r="D54" s="23">
        <f>D55+D58+D63</f>
        <v>42975378.199999996</v>
      </c>
      <c r="E54" s="23">
        <f t="shared" ref="E54:F54" si="13">E55+E58+E63</f>
        <v>0</v>
      </c>
      <c r="F54" s="23">
        <f t="shared" si="13"/>
        <v>42975378.199999996</v>
      </c>
      <c r="H54" s="18"/>
    </row>
    <row r="55" spans="1:8" ht="42.75" customHeight="1">
      <c r="A55" s="50" t="s">
        <v>244</v>
      </c>
      <c r="B55" s="30" t="s">
        <v>266</v>
      </c>
      <c r="C55" s="30"/>
      <c r="D55" s="23">
        <f>D56</f>
        <v>19516000</v>
      </c>
      <c r="E55" s="23">
        <f t="shared" ref="E55:F56" si="14">E56</f>
        <v>0</v>
      </c>
      <c r="F55" s="23">
        <f t="shared" si="14"/>
        <v>19516000</v>
      </c>
      <c r="H55" s="18"/>
    </row>
    <row r="56" spans="1:8" ht="27.75" customHeight="1">
      <c r="A56" s="50" t="s">
        <v>146</v>
      </c>
      <c r="B56" s="30" t="s">
        <v>266</v>
      </c>
      <c r="C56" s="30" t="s">
        <v>3</v>
      </c>
      <c r="D56" s="23">
        <f>D57</f>
        <v>19516000</v>
      </c>
      <c r="E56" s="23">
        <f t="shared" si="14"/>
        <v>0</v>
      </c>
      <c r="F56" s="23">
        <f t="shared" si="14"/>
        <v>19516000</v>
      </c>
      <c r="H56" s="18"/>
    </row>
    <row r="57" spans="1:8" ht="27.75" customHeight="1">
      <c r="A57" s="55" t="s">
        <v>147</v>
      </c>
      <c r="B57" s="56" t="s">
        <v>266</v>
      </c>
      <c r="C57" s="56" t="s">
        <v>4</v>
      </c>
      <c r="D57" s="25">
        <v>19516000</v>
      </c>
      <c r="E57" s="25"/>
      <c r="F57" s="25">
        <f>D57+E57</f>
        <v>19516000</v>
      </c>
      <c r="H57" s="18"/>
    </row>
    <row r="58" spans="1:8" ht="51">
      <c r="A58" s="8" t="s">
        <v>166</v>
      </c>
      <c r="B58" s="9" t="s">
        <v>70</v>
      </c>
      <c r="C58" s="12"/>
      <c r="D58" s="23">
        <f>D59+D61</f>
        <v>21904668.41</v>
      </c>
      <c r="E58" s="23">
        <f>E59+E61</f>
        <v>0</v>
      </c>
      <c r="F58" s="23">
        <f>F59+F61</f>
        <v>21904668.41</v>
      </c>
      <c r="H58" s="18"/>
    </row>
    <row r="59" spans="1:8" ht="25.5">
      <c r="A59" s="8" t="s">
        <v>146</v>
      </c>
      <c r="B59" s="9" t="s">
        <v>70</v>
      </c>
      <c r="C59" s="12" t="s">
        <v>3</v>
      </c>
      <c r="D59" s="23">
        <f>D60</f>
        <v>10011057.41</v>
      </c>
      <c r="E59" s="23">
        <f>E60</f>
        <v>0</v>
      </c>
      <c r="F59" s="23">
        <f>F60</f>
        <v>10011057.41</v>
      </c>
      <c r="H59" s="18"/>
    </row>
    <row r="60" spans="1:8" ht="25.5">
      <c r="A60" s="14" t="s">
        <v>147</v>
      </c>
      <c r="B60" s="10" t="s">
        <v>70</v>
      </c>
      <c r="C60" s="15" t="s">
        <v>4</v>
      </c>
      <c r="D60" s="24">
        <v>10011057.41</v>
      </c>
      <c r="E60" s="24"/>
      <c r="F60" s="24">
        <f>D60+E60</f>
        <v>10011057.41</v>
      </c>
      <c r="H60" s="18"/>
    </row>
    <row r="61" spans="1:8">
      <c r="A61" s="8" t="s">
        <v>158</v>
      </c>
      <c r="B61" s="9" t="s">
        <v>70</v>
      </c>
      <c r="C61" s="12" t="s">
        <v>11</v>
      </c>
      <c r="D61" s="23">
        <f>D62</f>
        <v>11893611</v>
      </c>
      <c r="E61" s="23">
        <f>E62</f>
        <v>0</v>
      </c>
      <c r="F61" s="23">
        <f>F62</f>
        <v>11893611</v>
      </c>
      <c r="H61" s="18"/>
    </row>
    <row r="62" spans="1:8" ht="42.75" customHeight="1">
      <c r="A62" s="14" t="s">
        <v>159</v>
      </c>
      <c r="B62" s="10" t="s">
        <v>70</v>
      </c>
      <c r="C62" s="15" t="s">
        <v>12</v>
      </c>
      <c r="D62" s="24">
        <v>11893611</v>
      </c>
      <c r="E62" s="24"/>
      <c r="F62" s="24">
        <f>D62+E62</f>
        <v>11893611</v>
      </c>
      <c r="H62" s="18"/>
    </row>
    <row r="63" spans="1:8" ht="42.75" customHeight="1">
      <c r="A63" s="50" t="s">
        <v>265</v>
      </c>
      <c r="B63" s="30" t="s">
        <v>264</v>
      </c>
      <c r="C63" s="30"/>
      <c r="D63" s="22">
        <f>D64</f>
        <v>1554709.79</v>
      </c>
      <c r="E63" s="22">
        <f t="shared" ref="E63:F64" si="15">E64</f>
        <v>0</v>
      </c>
      <c r="F63" s="22">
        <f t="shared" si="15"/>
        <v>1554709.79</v>
      </c>
      <c r="H63" s="18"/>
    </row>
    <row r="64" spans="1:8" ht="28.5" customHeight="1">
      <c r="A64" s="50" t="s">
        <v>146</v>
      </c>
      <c r="B64" s="30" t="s">
        <v>264</v>
      </c>
      <c r="C64" s="30" t="s">
        <v>3</v>
      </c>
      <c r="D64" s="22">
        <f>D65</f>
        <v>1554709.79</v>
      </c>
      <c r="E64" s="22">
        <f t="shared" si="15"/>
        <v>0</v>
      </c>
      <c r="F64" s="22">
        <f t="shared" si="15"/>
        <v>1554709.79</v>
      </c>
      <c r="H64" s="18"/>
    </row>
    <row r="65" spans="1:8" ht="30.75" customHeight="1">
      <c r="A65" s="53" t="s">
        <v>147</v>
      </c>
      <c r="B65" s="54" t="s">
        <v>264</v>
      </c>
      <c r="C65" s="54" t="s">
        <v>4</v>
      </c>
      <c r="D65" s="24">
        <v>1554709.79</v>
      </c>
      <c r="E65" s="24"/>
      <c r="F65" s="24">
        <f>D65+E65</f>
        <v>1554709.79</v>
      </c>
      <c r="H65" s="18"/>
    </row>
    <row r="66" spans="1:8" ht="51">
      <c r="A66" s="8" t="s">
        <v>167</v>
      </c>
      <c r="B66" s="9" t="s">
        <v>71</v>
      </c>
      <c r="C66" s="12"/>
      <c r="D66" s="23">
        <f>D67</f>
        <v>151551763.71000001</v>
      </c>
      <c r="E66" s="23">
        <f>E67</f>
        <v>31208549.539999999</v>
      </c>
      <c r="F66" s="23">
        <f>F67</f>
        <v>182760313.25</v>
      </c>
      <c r="H66" s="18"/>
    </row>
    <row r="67" spans="1:8" ht="25.5">
      <c r="A67" s="8" t="s">
        <v>168</v>
      </c>
      <c r="B67" s="9" t="s">
        <v>72</v>
      </c>
      <c r="C67" s="12"/>
      <c r="D67" s="23">
        <f>D68+D71</f>
        <v>151551763.71000001</v>
      </c>
      <c r="E67" s="23">
        <f t="shared" ref="E67:F67" si="16">E68+E71</f>
        <v>31208549.539999999</v>
      </c>
      <c r="F67" s="23">
        <f t="shared" si="16"/>
        <v>182760313.25</v>
      </c>
      <c r="H67" s="18"/>
    </row>
    <row r="68" spans="1:8" ht="90" customHeight="1">
      <c r="A68" s="26" t="s">
        <v>169</v>
      </c>
      <c r="B68" s="9" t="s">
        <v>73</v>
      </c>
      <c r="C68" s="12"/>
      <c r="D68" s="23">
        <f>D69</f>
        <v>119858437.56</v>
      </c>
      <c r="E68" s="23">
        <f t="shared" ref="E68:F69" si="17">E69</f>
        <v>0</v>
      </c>
      <c r="F68" s="23">
        <f t="shared" si="17"/>
        <v>119858437.56</v>
      </c>
      <c r="H68" s="18"/>
    </row>
    <row r="69" spans="1:8" ht="25.5">
      <c r="A69" s="8" t="s">
        <v>170</v>
      </c>
      <c r="B69" s="9" t="s">
        <v>73</v>
      </c>
      <c r="C69" s="12" t="s">
        <v>17</v>
      </c>
      <c r="D69" s="23">
        <f>D70</f>
        <v>119858437.56</v>
      </c>
      <c r="E69" s="23">
        <f t="shared" si="17"/>
        <v>0</v>
      </c>
      <c r="F69" s="23">
        <f t="shared" si="17"/>
        <v>119858437.56</v>
      </c>
      <c r="H69" s="18"/>
    </row>
    <row r="70" spans="1:8">
      <c r="A70" s="14" t="s">
        <v>171</v>
      </c>
      <c r="B70" s="10" t="s">
        <v>73</v>
      </c>
      <c r="C70" s="15" t="s">
        <v>18</v>
      </c>
      <c r="D70" s="59">
        <f>60024488.3+59833949.26</f>
        <v>119858437.56</v>
      </c>
      <c r="E70" s="25"/>
      <c r="F70" s="24">
        <f>D70+E70</f>
        <v>119858437.56</v>
      </c>
      <c r="G70" s="21"/>
      <c r="H70" s="18"/>
    </row>
    <row r="71" spans="1:8" ht="66" customHeight="1">
      <c r="A71" s="8" t="s">
        <v>259</v>
      </c>
      <c r="B71" s="30" t="s">
        <v>234</v>
      </c>
      <c r="C71" s="30"/>
      <c r="D71" s="23">
        <f>D72</f>
        <v>31693326.149999999</v>
      </c>
      <c r="E71" s="23">
        <f t="shared" ref="E71:F72" si="18">E72</f>
        <v>31208549.539999999</v>
      </c>
      <c r="F71" s="23">
        <f t="shared" si="18"/>
        <v>62901875.689999998</v>
      </c>
      <c r="G71" s="21"/>
      <c r="H71" s="18"/>
    </row>
    <row r="72" spans="1:8" ht="25.5">
      <c r="A72" s="8" t="s">
        <v>170</v>
      </c>
      <c r="B72" s="30" t="s">
        <v>234</v>
      </c>
      <c r="C72" s="30" t="s">
        <v>17</v>
      </c>
      <c r="D72" s="23">
        <f>D73</f>
        <v>31693326.149999999</v>
      </c>
      <c r="E72" s="23">
        <f t="shared" si="18"/>
        <v>31208549.539999999</v>
      </c>
      <c r="F72" s="23">
        <f t="shared" si="18"/>
        <v>62901875.689999998</v>
      </c>
      <c r="G72" s="21"/>
      <c r="H72" s="18"/>
    </row>
    <row r="73" spans="1:8">
      <c r="A73" s="14" t="s">
        <v>171</v>
      </c>
      <c r="B73" s="40" t="s">
        <v>234</v>
      </c>
      <c r="C73" s="40" t="s">
        <v>18</v>
      </c>
      <c r="D73" s="60">
        <f>23398402.41+8294923.74</f>
        <v>31693326.149999999</v>
      </c>
      <c r="E73" s="25">
        <f>8718616.44+10000000+12489933.1</f>
        <v>31208549.539999999</v>
      </c>
      <c r="F73" s="24">
        <f>D73+E73</f>
        <v>62901875.689999998</v>
      </c>
      <c r="G73" s="21"/>
      <c r="H73" s="18"/>
    </row>
    <row r="74" spans="1:8" ht="66.75" customHeight="1">
      <c r="A74" s="8" t="s">
        <v>19</v>
      </c>
      <c r="B74" s="9" t="s">
        <v>74</v>
      </c>
      <c r="C74" s="12"/>
      <c r="D74" s="23">
        <f>D75</f>
        <v>4108201.35</v>
      </c>
      <c r="E74" s="23">
        <f>E75</f>
        <v>1081889.0900000001</v>
      </c>
      <c r="F74" s="23">
        <f>F75</f>
        <v>5190090.4400000004</v>
      </c>
      <c r="H74" s="18"/>
    </row>
    <row r="75" spans="1:8" ht="25.5">
      <c r="A75" s="8" t="s">
        <v>168</v>
      </c>
      <c r="B75" s="9" t="s">
        <v>75</v>
      </c>
      <c r="C75" s="12"/>
      <c r="D75" s="23">
        <f>D76</f>
        <v>4108201.35</v>
      </c>
      <c r="E75" s="23">
        <f t="shared" ref="E75:F75" si="19">E76</f>
        <v>1081889.0900000001</v>
      </c>
      <c r="F75" s="23">
        <f t="shared" si="19"/>
        <v>5190090.4400000004</v>
      </c>
      <c r="H75" s="18"/>
    </row>
    <row r="76" spans="1:8" ht="76.5">
      <c r="A76" s="8" t="s">
        <v>235</v>
      </c>
      <c r="B76" s="9" t="s">
        <v>76</v>
      </c>
      <c r="C76" s="12"/>
      <c r="D76" s="23">
        <f t="shared" ref="D76:F77" si="20">D77</f>
        <v>4108201.35</v>
      </c>
      <c r="E76" s="23">
        <f t="shared" si="20"/>
        <v>1081889.0900000001</v>
      </c>
      <c r="F76" s="23">
        <f t="shared" si="20"/>
        <v>5190090.4400000004</v>
      </c>
      <c r="H76" s="18"/>
    </row>
    <row r="77" spans="1:8" ht="25.5">
      <c r="A77" s="8" t="s">
        <v>170</v>
      </c>
      <c r="B77" s="9" t="s">
        <v>76</v>
      </c>
      <c r="C77" s="12" t="s">
        <v>17</v>
      </c>
      <c r="D77" s="23">
        <f t="shared" si="20"/>
        <v>4108201.35</v>
      </c>
      <c r="E77" s="23">
        <f t="shared" si="20"/>
        <v>1081889.0900000001</v>
      </c>
      <c r="F77" s="23">
        <f t="shared" si="20"/>
        <v>5190090.4400000004</v>
      </c>
      <c r="H77" s="18"/>
    </row>
    <row r="78" spans="1:8">
      <c r="A78" s="14" t="s">
        <v>171</v>
      </c>
      <c r="B78" s="10" t="s">
        <v>76</v>
      </c>
      <c r="C78" s="15" t="s">
        <v>18</v>
      </c>
      <c r="D78" s="24">
        <v>4108201.35</v>
      </c>
      <c r="E78" s="60">
        <v>1081889.0900000001</v>
      </c>
      <c r="F78" s="24">
        <f>D78+E78</f>
        <v>5190090.4400000004</v>
      </c>
      <c r="H78" s="18"/>
    </row>
    <row r="79" spans="1:8" ht="51">
      <c r="A79" s="8" t="s">
        <v>20</v>
      </c>
      <c r="B79" s="9" t="s">
        <v>77</v>
      </c>
      <c r="C79" s="12"/>
      <c r="D79" s="23">
        <f t="shared" ref="D79:F82" si="21">D80</f>
        <v>2967269</v>
      </c>
      <c r="E79" s="23">
        <f t="shared" si="21"/>
        <v>0</v>
      </c>
      <c r="F79" s="23">
        <f t="shared" si="21"/>
        <v>2967269</v>
      </c>
      <c r="H79" s="18"/>
    </row>
    <row r="80" spans="1:8" ht="38.25">
      <c r="A80" s="8" t="s">
        <v>172</v>
      </c>
      <c r="B80" s="9" t="s">
        <v>78</v>
      </c>
      <c r="C80" s="12"/>
      <c r="D80" s="23">
        <f t="shared" si="21"/>
        <v>2967269</v>
      </c>
      <c r="E80" s="23">
        <f t="shared" si="21"/>
        <v>0</v>
      </c>
      <c r="F80" s="23">
        <f t="shared" si="21"/>
        <v>2967269</v>
      </c>
      <c r="H80" s="18"/>
    </row>
    <row r="81" spans="1:8">
      <c r="A81" s="8" t="s">
        <v>173</v>
      </c>
      <c r="B81" s="9" t="s">
        <v>79</v>
      </c>
      <c r="C81" s="12"/>
      <c r="D81" s="23">
        <f t="shared" si="21"/>
        <v>2967269</v>
      </c>
      <c r="E81" s="23">
        <f t="shared" si="21"/>
        <v>0</v>
      </c>
      <c r="F81" s="23">
        <f t="shared" si="21"/>
        <v>2967269</v>
      </c>
      <c r="H81" s="18"/>
    </row>
    <row r="82" spans="1:8" ht="25.5">
      <c r="A82" s="8" t="s">
        <v>146</v>
      </c>
      <c r="B82" s="9" t="s">
        <v>79</v>
      </c>
      <c r="C82" s="12" t="s">
        <v>3</v>
      </c>
      <c r="D82" s="23">
        <f t="shared" si="21"/>
        <v>2967269</v>
      </c>
      <c r="E82" s="23">
        <f t="shared" si="21"/>
        <v>0</v>
      </c>
      <c r="F82" s="23">
        <f t="shared" si="21"/>
        <v>2967269</v>
      </c>
      <c r="H82" s="18"/>
    </row>
    <row r="83" spans="1:8" ht="25.5">
      <c r="A83" s="14" t="s">
        <v>147</v>
      </c>
      <c r="B83" s="10" t="s">
        <v>79</v>
      </c>
      <c r="C83" s="15" t="s">
        <v>4</v>
      </c>
      <c r="D83" s="24">
        <v>2967269</v>
      </c>
      <c r="E83" s="24"/>
      <c r="F83" s="24">
        <f>D83+E83</f>
        <v>2967269</v>
      </c>
      <c r="H83" s="18"/>
    </row>
    <row r="84" spans="1:8" ht="51">
      <c r="A84" s="8" t="s">
        <v>22</v>
      </c>
      <c r="B84" s="9" t="s">
        <v>80</v>
      </c>
      <c r="C84" s="12"/>
      <c r="D84" s="23">
        <f t="shared" ref="D84:F85" si="22">D85</f>
        <v>1419645</v>
      </c>
      <c r="E84" s="23">
        <f t="shared" si="22"/>
        <v>0</v>
      </c>
      <c r="F84" s="23">
        <f t="shared" si="22"/>
        <v>1419645</v>
      </c>
      <c r="H84" s="18"/>
    </row>
    <row r="85" spans="1:8" ht="38.25">
      <c r="A85" s="8" t="s">
        <v>174</v>
      </c>
      <c r="B85" s="9" t="s">
        <v>81</v>
      </c>
      <c r="C85" s="12"/>
      <c r="D85" s="23">
        <f t="shared" si="22"/>
        <v>1419645</v>
      </c>
      <c r="E85" s="23">
        <f t="shared" si="22"/>
        <v>0</v>
      </c>
      <c r="F85" s="23">
        <f t="shared" si="22"/>
        <v>1419645</v>
      </c>
      <c r="H85" s="18"/>
    </row>
    <row r="86" spans="1:8" ht="51">
      <c r="A86" s="8" t="s">
        <v>175</v>
      </c>
      <c r="B86" s="9" t="s">
        <v>82</v>
      </c>
      <c r="C86" s="12"/>
      <c r="D86" s="23">
        <f>D87+D89</f>
        <v>1419645</v>
      </c>
      <c r="E86" s="23">
        <f>E87+E89</f>
        <v>0</v>
      </c>
      <c r="F86" s="23">
        <f>F87+F89</f>
        <v>1419645</v>
      </c>
      <c r="H86" s="18"/>
    </row>
    <row r="87" spans="1:8" ht="25.5">
      <c r="A87" s="8" t="s">
        <v>146</v>
      </c>
      <c r="B87" s="9" t="s">
        <v>82</v>
      </c>
      <c r="C87" s="12" t="s">
        <v>3</v>
      </c>
      <c r="D87" s="23">
        <f>D88</f>
        <v>1113645</v>
      </c>
      <c r="E87" s="23">
        <f t="shared" ref="E87:F87" si="23">E88</f>
        <v>0</v>
      </c>
      <c r="F87" s="23">
        <f t="shared" si="23"/>
        <v>1113645</v>
      </c>
      <c r="H87" s="18"/>
    </row>
    <row r="88" spans="1:8" ht="25.5">
      <c r="A88" s="14" t="s">
        <v>147</v>
      </c>
      <c r="B88" s="10" t="s">
        <v>82</v>
      </c>
      <c r="C88" s="15" t="s">
        <v>4</v>
      </c>
      <c r="D88" s="24">
        <v>1113645</v>
      </c>
      <c r="E88" s="19"/>
      <c r="F88" s="24">
        <f>D88+E88</f>
        <v>1113645</v>
      </c>
      <c r="H88" s="18"/>
    </row>
    <row r="89" spans="1:8">
      <c r="A89" s="8" t="s">
        <v>158</v>
      </c>
      <c r="B89" s="9" t="s">
        <v>82</v>
      </c>
      <c r="C89" s="12" t="s">
        <v>11</v>
      </c>
      <c r="D89" s="22">
        <f>D90</f>
        <v>306000</v>
      </c>
      <c r="E89" s="22">
        <f t="shared" ref="E89:F89" si="24">E90</f>
        <v>0</v>
      </c>
      <c r="F89" s="22">
        <f t="shared" si="24"/>
        <v>306000</v>
      </c>
      <c r="H89" s="18"/>
    </row>
    <row r="90" spans="1:8" ht="45" customHeight="1">
      <c r="A90" s="14" t="s">
        <v>159</v>
      </c>
      <c r="B90" s="10" t="s">
        <v>82</v>
      </c>
      <c r="C90" s="15" t="s">
        <v>12</v>
      </c>
      <c r="D90" s="24">
        <v>306000</v>
      </c>
      <c r="E90" s="24"/>
      <c r="F90" s="24">
        <f>D90+E90</f>
        <v>306000</v>
      </c>
      <c r="H90" s="18"/>
    </row>
    <row r="91" spans="1:8" ht="51">
      <c r="A91" s="8" t="s">
        <v>23</v>
      </c>
      <c r="B91" s="9" t="s">
        <v>83</v>
      </c>
      <c r="C91" s="12"/>
      <c r="D91" s="23">
        <f>D92+D104</f>
        <v>22400430</v>
      </c>
      <c r="E91" s="23">
        <f t="shared" ref="E91:F91" si="25">E92+E104</f>
        <v>5400000</v>
      </c>
      <c r="F91" s="23">
        <f t="shared" si="25"/>
        <v>27800430</v>
      </c>
      <c r="H91" s="18"/>
    </row>
    <row r="92" spans="1:8" ht="25.5">
      <c r="A92" s="8" t="s">
        <v>176</v>
      </c>
      <c r="B92" s="9" t="s">
        <v>84</v>
      </c>
      <c r="C92" s="12"/>
      <c r="D92" s="23">
        <f>D93+D98+D101</f>
        <v>21120430</v>
      </c>
      <c r="E92" s="23">
        <f t="shared" ref="E92:F92" si="26">E93+E98+E101</f>
        <v>5400000</v>
      </c>
      <c r="F92" s="23">
        <f t="shared" si="26"/>
        <v>26520430</v>
      </c>
      <c r="H92" s="18"/>
    </row>
    <row r="93" spans="1:8">
      <c r="A93" s="8" t="s">
        <v>177</v>
      </c>
      <c r="B93" s="9" t="s">
        <v>85</v>
      </c>
      <c r="C93" s="12"/>
      <c r="D93" s="23">
        <f>D94+D96</f>
        <v>5886000</v>
      </c>
      <c r="E93" s="23">
        <f>E94+E96</f>
        <v>400000</v>
      </c>
      <c r="F93" s="23">
        <f>F94+F96</f>
        <v>6286000</v>
      </c>
      <c r="H93" s="18"/>
    </row>
    <row r="94" spans="1:8" ht="25.5">
      <c r="A94" s="8" t="s">
        <v>146</v>
      </c>
      <c r="B94" s="9" t="s">
        <v>85</v>
      </c>
      <c r="C94" s="12" t="s">
        <v>3</v>
      </c>
      <c r="D94" s="23">
        <f>D95</f>
        <v>4209251</v>
      </c>
      <c r="E94" s="23">
        <f>E95</f>
        <v>400000</v>
      </c>
      <c r="F94" s="23">
        <f>F95</f>
        <v>4609251</v>
      </c>
      <c r="H94" s="18"/>
    </row>
    <row r="95" spans="1:8" ht="25.5">
      <c r="A95" s="14" t="s">
        <v>147</v>
      </c>
      <c r="B95" s="10" t="s">
        <v>85</v>
      </c>
      <c r="C95" s="15" t="s">
        <v>4</v>
      </c>
      <c r="D95" s="24">
        <v>4209251</v>
      </c>
      <c r="E95" s="24">
        <v>400000</v>
      </c>
      <c r="F95" s="24">
        <f>D95+E95</f>
        <v>4609251</v>
      </c>
      <c r="H95" s="18"/>
    </row>
    <row r="96" spans="1:8">
      <c r="A96" s="8" t="s">
        <v>158</v>
      </c>
      <c r="B96" s="9" t="s">
        <v>85</v>
      </c>
      <c r="C96" s="12" t="s">
        <v>11</v>
      </c>
      <c r="D96" s="23">
        <f>D97</f>
        <v>1676749</v>
      </c>
      <c r="E96" s="23">
        <f>E97</f>
        <v>0</v>
      </c>
      <c r="F96" s="23">
        <f>F97</f>
        <v>1676749</v>
      </c>
      <c r="H96" s="18"/>
    </row>
    <row r="97" spans="1:8" ht="42" customHeight="1">
      <c r="A97" s="14" t="s">
        <v>159</v>
      </c>
      <c r="B97" s="10" t="s">
        <v>85</v>
      </c>
      <c r="C97" s="15" t="s">
        <v>12</v>
      </c>
      <c r="D97" s="24">
        <v>1676749</v>
      </c>
      <c r="E97" s="24"/>
      <c r="F97" s="24">
        <f>D97+E97</f>
        <v>1676749</v>
      </c>
      <c r="H97" s="18"/>
    </row>
    <row r="98" spans="1:8" ht="25.5">
      <c r="A98" s="8" t="s">
        <v>178</v>
      </c>
      <c r="B98" s="9" t="s">
        <v>86</v>
      </c>
      <c r="C98" s="12"/>
      <c r="D98" s="23">
        <f t="shared" ref="D98:F99" si="27">D99</f>
        <v>4434430</v>
      </c>
      <c r="E98" s="23">
        <f t="shared" si="27"/>
        <v>5000000</v>
      </c>
      <c r="F98" s="23">
        <f t="shared" si="27"/>
        <v>9434430</v>
      </c>
      <c r="H98" s="18"/>
    </row>
    <row r="99" spans="1:8" ht="25.5">
      <c r="A99" s="8" t="s">
        <v>170</v>
      </c>
      <c r="B99" s="9" t="s">
        <v>86</v>
      </c>
      <c r="C99" s="12" t="s">
        <v>17</v>
      </c>
      <c r="D99" s="23">
        <f t="shared" si="27"/>
        <v>4434430</v>
      </c>
      <c r="E99" s="23">
        <f t="shared" si="27"/>
        <v>5000000</v>
      </c>
      <c r="F99" s="23">
        <f t="shared" si="27"/>
        <v>9434430</v>
      </c>
      <c r="H99" s="18"/>
    </row>
    <row r="100" spans="1:8" ht="89.25">
      <c r="A100" s="20" t="s">
        <v>179</v>
      </c>
      <c r="B100" s="10" t="s">
        <v>86</v>
      </c>
      <c r="C100" s="15" t="s">
        <v>24</v>
      </c>
      <c r="D100" s="24">
        <v>4434430</v>
      </c>
      <c r="E100" s="24">
        <v>5000000</v>
      </c>
      <c r="F100" s="24">
        <f>D100+E100</f>
        <v>9434430</v>
      </c>
      <c r="H100" s="18"/>
    </row>
    <row r="101" spans="1:8" ht="25.5">
      <c r="A101" s="41" t="s">
        <v>236</v>
      </c>
      <c r="B101" s="30" t="s">
        <v>238</v>
      </c>
      <c r="C101" s="30"/>
      <c r="D101" s="22">
        <f t="shared" ref="D101:F102" si="28">D102</f>
        <v>10800000</v>
      </c>
      <c r="E101" s="22">
        <f t="shared" si="28"/>
        <v>0</v>
      </c>
      <c r="F101" s="22">
        <f t="shared" si="28"/>
        <v>10800000</v>
      </c>
      <c r="H101" s="18"/>
    </row>
    <row r="102" spans="1:8" ht="25.5">
      <c r="A102" s="41" t="s">
        <v>237</v>
      </c>
      <c r="B102" s="30" t="s">
        <v>238</v>
      </c>
      <c r="C102" s="30" t="s">
        <v>17</v>
      </c>
      <c r="D102" s="22">
        <f t="shared" si="28"/>
        <v>10800000</v>
      </c>
      <c r="E102" s="22">
        <f t="shared" si="28"/>
        <v>0</v>
      </c>
      <c r="F102" s="22">
        <f t="shared" si="28"/>
        <v>10800000</v>
      </c>
      <c r="H102" s="18"/>
    </row>
    <row r="103" spans="1:8" ht="89.25">
      <c r="A103" s="41" t="s">
        <v>179</v>
      </c>
      <c r="B103" s="30" t="s">
        <v>238</v>
      </c>
      <c r="C103" s="30" t="s">
        <v>24</v>
      </c>
      <c r="D103" s="24">
        <v>10800000</v>
      </c>
      <c r="E103" s="24"/>
      <c r="F103" s="24">
        <f>D103+E103</f>
        <v>10800000</v>
      </c>
      <c r="H103" s="18"/>
    </row>
    <row r="104" spans="1:8" ht="25.5">
      <c r="A104" s="41" t="s">
        <v>239</v>
      </c>
      <c r="B104" s="30" t="s">
        <v>241</v>
      </c>
      <c r="C104" s="30"/>
      <c r="D104" s="22">
        <f>D105</f>
        <v>1280000</v>
      </c>
      <c r="E104" s="22">
        <f t="shared" ref="E104:F106" si="29">E105</f>
        <v>0</v>
      </c>
      <c r="F104" s="22">
        <f t="shared" si="29"/>
        <v>1280000</v>
      </c>
      <c r="H104" s="18"/>
    </row>
    <row r="105" spans="1:8" ht="39.75" customHeight="1">
      <c r="A105" s="41" t="s">
        <v>240</v>
      </c>
      <c r="B105" s="30" t="s">
        <v>242</v>
      </c>
      <c r="C105" s="30"/>
      <c r="D105" s="22">
        <f>D106</f>
        <v>1280000</v>
      </c>
      <c r="E105" s="22">
        <f t="shared" si="29"/>
        <v>0</v>
      </c>
      <c r="F105" s="22">
        <f t="shared" si="29"/>
        <v>1280000</v>
      </c>
      <c r="H105" s="18"/>
    </row>
    <row r="106" spans="1:8" ht="25.5">
      <c r="A106" s="41" t="s">
        <v>146</v>
      </c>
      <c r="B106" s="30" t="s">
        <v>242</v>
      </c>
      <c r="C106" s="30" t="s">
        <v>3</v>
      </c>
      <c r="D106" s="22">
        <f>D107</f>
        <v>1280000</v>
      </c>
      <c r="E106" s="22">
        <f t="shared" si="29"/>
        <v>0</v>
      </c>
      <c r="F106" s="22">
        <f t="shared" si="29"/>
        <v>1280000</v>
      </c>
      <c r="H106" s="18"/>
    </row>
    <row r="107" spans="1:8" ht="25.5">
      <c r="A107" s="20" t="s">
        <v>147</v>
      </c>
      <c r="B107" s="42" t="s">
        <v>242</v>
      </c>
      <c r="C107" s="42" t="s">
        <v>4</v>
      </c>
      <c r="D107" s="24">
        <v>1280000</v>
      </c>
      <c r="E107" s="24"/>
      <c r="F107" s="24">
        <f>D107+E107</f>
        <v>1280000</v>
      </c>
      <c r="H107" s="18"/>
    </row>
    <row r="108" spans="1:8" ht="51">
      <c r="A108" s="8" t="s">
        <v>25</v>
      </c>
      <c r="B108" s="9" t="s">
        <v>87</v>
      </c>
      <c r="C108" s="12"/>
      <c r="D108" s="23">
        <f t="shared" ref="D108:F111" si="30">D109</f>
        <v>100000</v>
      </c>
      <c r="E108" s="23">
        <f t="shared" si="30"/>
        <v>0</v>
      </c>
      <c r="F108" s="23">
        <f t="shared" si="30"/>
        <v>100000</v>
      </c>
      <c r="H108" s="18"/>
    </row>
    <row r="109" spans="1:8" ht="38.25">
      <c r="A109" s="8" t="s">
        <v>180</v>
      </c>
      <c r="B109" s="9" t="s">
        <v>88</v>
      </c>
      <c r="C109" s="12"/>
      <c r="D109" s="23">
        <f t="shared" si="30"/>
        <v>100000</v>
      </c>
      <c r="E109" s="23">
        <f t="shared" si="30"/>
        <v>0</v>
      </c>
      <c r="F109" s="23">
        <f t="shared" si="30"/>
        <v>100000</v>
      </c>
      <c r="H109" s="18"/>
    </row>
    <row r="110" spans="1:8" ht="38.25">
      <c r="A110" s="8" t="s">
        <v>181</v>
      </c>
      <c r="B110" s="9" t="s">
        <v>89</v>
      </c>
      <c r="C110" s="12"/>
      <c r="D110" s="23">
        <f t="shared" si="30"/>
        <v>100000</v>
      </c>
      <c r="E110" s="23">
        <f t="shared" si="30"/>
        <v>0</v>
      </c>
      <c r="F110" s="23">
        <f t="shared" si="30"/>
        <v>100000</v>
      </c>
      <c r="H110" s="18"/>
    </row>
    <row r="111" spans="1:8" ht="25.5">
      <c r="A111" s="8" t="s">
        <v>182</v>
      </c>
      <c r="B111" s="9" t="s">
        <v>89</v>
      </c>
      <c r="C111" s="12" t="s">
        <v>26</v>
      </c>
      <c r="D111" s="23">
        <f t="shared" si="30"/>
        <v>100000</v>
      </c>
      <c r="E111" s="23">
        <f t="shared" si="30"/>
        <v>0</v>
      </c>
      <c r="F111" s="23">
        <f t="shared" si="30"/>
        <v>100000</v>
      </c>
      <c r="H111" s="18"/>
    </row>
    <row r="112" spans="1:8">
      <c r="A112" s="14" t="s">
        <v>183</v>
      </c>
      <c r="B112" s="10" t="s">
        <v>89</v>
      </c>
      <c r="C112" s="15" t="s">
        <v>27</v>
      </c>
      <c r="D112" s="24">
        <v>100000</v>
      </c>
      <c r="E112" s="24"/>
      <c r="F112" s="24">
        <f>D112+E112</f>
        <v>100000</v>
      </c>
      <c r="H112" s="18"/>
    </row>
    <row r="113" spans="1:8" ht="38.25">
      <c r="A113" s="8" t="s">
        <v>28</v>
      </c>
      <c r="B113" s="9" t="s">
        <v>90</v>
      </c>
      <c r="C113" s="12"/>
      <c r="D113" s="23">
        <f>D114+D126+D135+D140+D145</f>
        <v>36192000</v>
      </c>
      <c r="E113" s="23">
        <f>E114+E126+E135+E140+E145</f>
        <v>286768.81</v>
      </c>
      <c r="F113" s="23">
        <f>F114+F126+F135+F140+F145</f>
        <v>36478768.810000002</v>
      </c>
      <c r="H113" s="18"/>
    </row>
    <row r="114" spans="1:8" ht="38.25">
      <c r="A114" s="8" t="s">
        <v>184</v>
      </c>
      <c r="B114" s="9" t="s">
        <v>91</v>
      </c>
      <c r="C114" s="12"/>
      <c r="D114" s="23">
        <f>D115</f>
        <v>15543000</v>
      </c>
      <c r="E114" s="23">
        <f>E115</f>
        <v>178594.22</v>
      </c>
      <c r="F114" s="23">
        <f>F115</f>
        <v>15721594.219999999</v>
      </c>
      <c r="H114" s="18"/>
    </row>
    <row r="115" spans="1:8" ht="25.5">
      <c r="A115" s="8" t="s">
        <v>185</v>
      </c>
      <c r="B115" s="9" t="s">
        <v>92</v>
      </c>
      <c r="C115" s="12"/>
      <c r="D115" s="23">
        <f>D116+D123</f>
        <v>15543000</v>
      </c>
      <c r="E115" s="23">
        <f>E116+E123</f>
        <v>178594.22</v>
      </c>
      <c r="F115" s="23">
        <f>F116+F123</f>
        <v>15721594.219999999</v>
      </c>
      <c r="H115" s="18"/>
    </row>
    <row r="116" spans="1:8" ht="25.5">
      <c r="A116" s="8" t="s">
        <v>186</v>
      </c>
      <c r="B116" s="9" t="s">
        <v>93</v>
      </c>
      <c r="C116" s="12"/>
      <c r="D116" s="23">
        <f>D117+D119+D121</f>
        <v>2554000</v>
      </c>
      <c r="E116" s="23">
        <f>E117+E119+E121</f>
        <v>178594.22</v>
      </c>
      <c r="F116" s="23">
        <f>F117+F119+F121</f>
        <v>2732594.2199999997</v>
      </c>
      <c r="H116" s="18"/>
    </row>
    <row r="117" spans="1:8" ht="63.75">
      <c r="A117" s="8" t="s">
        <v>187</v>
      </c>
      <c r="B117" s="9" t="s">
        <v>93</v>
      </c>
      <c r="C117" s="12" t="s">
        <v>29</v>
      </c>
      <c r="D117" s="23">
        <f>D118</f>
        <v>1722471.2</v>
      </c>
      <c r="E117" s="23">
        <f>E118</f>
        <v>0</v>
      </c>
      <c r="F117" s="23">
        <f>F118</f>
        <v>1722471.2</v>
      </c>
      <c r="H117" s="18"/>
    </row>
    <row r="118" spans="1:8" ht="25.5">
      <c r="A118" s="14" t="s">
        <v>188</v>
      </c>
      <c r="B118" s="10" t="s">
        <v>93</v>
      </c>
      <c r="C118" s="15" t="s">
        <v>30</v>
      </c>
      <c r="D118" s="24">
        <v>1722471.2</v>
      </c>
      <c r="E118" s="24"/>
      <c r="F118" s="24">
        <f>D118+E118</f>
        <v>1722471.2</v>
      </c>
      <c r="H118" s="18"/>
    </row>
    <row r="119" spans="1:8" ht="25.5">
      <c r="A119" s="8" t="s">
        <v>146</v>
      </c>
      <c r="B119" s="9" t="s">
        <v>93</v>
      </c>
      <c r="C119" s="12" t="s">
        <v>3</v>
      </c>
      <c r="D119" s="23">
        <f>D120</f>
        <v>830528.8</v>
      </c>
      <c r="E119" s="23">
        <f>E120</f>
        <v>178594.22</v>
      </c>
      <c r="F119" s="23">
        <f>F120</f>
        <v>1009123.02</v>
      </c>
      <c r="H119" s="18"/>
    </row>
    <row r="120" spans="1:8" ht="25.5">
      <c r="A120" s="14" t="s">
        <v>147</v>
      </c>
      <c r="B120" s="10" t="s">
        <v>93</v>
      </c>
      <c r="C120" s="15" t="s">
        <v>4</v>
      </c>
      <c r="D120" s="24">
        <v>830528.8</v>
      </c>
      <c r="E120" s="24">
        <v>178594.22</v>
      </c>
      <c r="F120" s="24">
        <f>D120+E120</f>
        <v>1009123.02</v>
      </c>
      <c r="H120" s="18"/>
    </row>
    <row r="121" spans="1:8">
      <c r="A121" s="8" t="s">
        <v>158</v>
      </c>
      <c r="B121" s="9" t="s">
        <v>93</v>
      </c>
      <c r="C121" s="12" t="s">
        <v>11</v>
      </c>
      <c r="D121" s="23">
        <f>D122</f>
        <v>1000</v>
      </c>
      <c r="E121" s="23">
        <f>E122</f>
        <v>0</v>
      </c>
      <c r="F121" s="23">
        <f>F122</f>
        <v>1000</v>
      </c>
      <c r="H121" s="18"/>
    </row>
    <row r="122" spans="1:8">
      <c r="A122" s="14" t="s">
        <v>189</v>
      </c>
      <c r="B122" s="10" t="s">
        <v>93</v>
      </c>
      <c r="C122" s="15" t="s">
        <v>21</v>
      </c>
      <c r="D122" s="24">
        <v>1000</v>
      </c>
      <c r="E122" s="24"/>
      <c r="F122" s="24">
        <f>D122+E122</f>
        <v>1000</v>
      </c>
      <c r="H122" s="18"/>
    </row>
    <row r="123" spans="1:8" ht="25.5">
      <c r="A123" s="8" t="s">
        <v>190</v>
      </c>
      <c r="B123" s="9" t="s">
        <v>94</v>
      </c>
      <c r="C123" s="12"/>
      <c r="D123" s="23">
        <f t="shared" ref="D123:F124" si="31">D124</f>
        <v>12989000</v>
      </c>
      <c r="E123" s="23">
        <f t="shared" si="31"/>
        <v>0</v>
      </c>
      <c r="F123" s="23">
        <f t="shared" si="31"/>
        <v>12989000</v>
      </c>
      <c r="H123" s="18"/>
    </row>
    <row r="124" spans="1:8" ht="27.75" customHeight="1">
      <c r="A124" s="8" t="s">
        <v>153</v>
      </c>
      <c r="B124" s="9" t="s">
        <v>94</v>
      </c>
      <c r="C124" s="12" t="s">
        <v>9</v>
      </c>
      <c r="D124" s="23">
        <f t="shared" si="31"/>
        <v>12989000</v>
      </c>
      <c r="E124" s="23">
        <f t="shared" si="31"/>
        <v>0</v>
      </c>
      <c r="F124" s="23">
        <f t="shared" si="31"/>
        <v>12989000</v>
      </c>
      <c r="H124" s="18"/>
    </row>
    <row r="125" spans="1:8">
      <c r="A125" s="14" t="s">
        <v>191</v>
      </c>
      <c r="B125" s="10" t="s">
        <v>94</v>
      </c>
      <c r="C125" s="15" t="s">
        <v>31</v>
      </c>
      <c r="D125" s="24">
        <v>12989000</v>
      </c>
      <c r="E125" s="24"/>
      <c r="F125" s="24">
        <f>D125+E125</f>
        <v>12989000</v>
      </c>
      <c r="H125" s="18"/>
    </row>
    <row r="126" spans="1:8" ht="38.25">
      <c r="A126" s="8" t="s">
        <v>192</v>
      </c>
      <c r="B126" s="9" t="s">
        <v>95</v>
      </c>
      <c r="C126" s="12"/>
      <c r="D126" s="23">
        <f t="shared" ref="D126:F127" si="32">D127</f>
        <v>6173000</v>
      </c>
      <c r="E126" s="23">
        <f t="shared" si="32"/>
        <v>108174.59</v>
      </c>
      <c r="F126" s="23">
        <f t="shared" si="32"/>
        <v>6281174.5899999999</v>
      </c>
      <c r="H126" s="18"/>
    </row>
    <row r="127" spans="1:8" ht="25.5">
      <c r="A127" s="8" t="s">
        <v>193</v>
      </c>
      <c r="B127" s="9" t="s">
        <v>96</v>
      </c>
      <c r="C127" s="12"/>
      <c r="D127" s="23">
        <f t="shared" si="32"/>
        <v>6173000</v>
      </c>
      <c r="E127" s="23">
        <f t="shared" si="32"/>
        <v>108174.59</v>
      </c>
      <c r="F127" s="23">
        <f t="shared" si="32"/>
        <v>6281174.5899999999</v>
      </c>
      <c r="H127" s="18"/>
    </row>
    <row r="128" spans="1:8" ht="25.5">
      <c r="A128" s="8" t="s">
        <v>186</v>
      </c>
      <c r="B128" s="9" t="s">
        <v>97</v>
      </c>
      <c r="C128" s="12"/>
      <c r="D128" s="23">
        <f>D129+D131+D133</f>
        <v>6173000</v>
      </c>
      <c r="E128" s="23">
        <f>E129+E131+E133</f>
        <v>108174.59</v>
      </c>
      <c r="F128" s="23">
        <f>F129+F131+F133</f>
        <v>6281174.5899999999</v>
      </c>
      <c r="H128" s="18"/>
    </row>
    <row r="129" spans="1:8" ht="63.75">
      <c r="A129" s="8" t="s">
        <v>187</v>
      </c>
      <c r="B129" s="9" t="s">
        <v>97</v>
      </c>
      <c r="C129" s="12" t="s">
        <v>29</v>
      </c>
      <c r="D129" s="23">
        <f>D130</f>
        <v>4561000</v>
      </c>
      <c r="E129" s="23">
        <f>E130</f>
        <v>-141000</v>
      </c>
      <c r="F129" s="23">
        <f>F130</f>
        <v>4420000</v>
      </c>
      <c r="H129" s="18"/>
    </row>
    <row r="130" spans="1:8" ht="25.5">
      <c r="A130" s="14" t="s">
        <v>188</v>
      </c>
      <c r="B130" s="10" t="s">
        <v>97</v>
      </c>
      <c r="C130" s="15" t="s">
        <v>30</v>
      </c>
      <c r="D130" s="24">
        <v>4561000</v>
      </c>
      <c r="E130" s="24">
        <v>-141000</v>
      </c>
      <c r="F130" s="24">
        <f>D130+E130</f>
        <v>4420000</v>
      </c>
      <c r="H130" s="18"/>
    </row>
    <row r="131" spans="1:8" ht="25.5">
      <c r="A131" s="8" t="s">
        <v>146</v>
      </c>
      <c r="B131" s="9" t="s">
        <v>97</v>
      </c>
      <c r="C131" s="12" t="s">
        <v>3</v>
      </c>
      <c r="D131" s="22">
        <f>D132</f>
        <v>1592000</v>
      </c>
      <c r="E131" s="22">
        <f>E132</f>
        <v>249174.59</v>
      </c>
      <c r="F131" s="22">
        <f>F132</f>
        <v>1841174.59</v>
      </c>
      <c r="H131" s="18"/>
    </row>
    <row r="132" spans="1:8" ht="25.5">
      <c r="A132" s="14" t="s">
        <v>147</v>
      </c>
      <c r="B132" s="10" t="s">
        <v>97</v>
      </c>
      <c r="C132" s="15" t="s">
        <v>4</v>
      </c>
      <c r="D132" s="24">
        <v>1592000</v>
      </c>
      <c r="E132" s="24">
        <f>141000+108174.59</f>
        <v>249174.59</v>
      </c>
      <c r="F132" s="24">
        <f>D132+E132</f>
        <v>1841174.59</v>
      </c>
      <c r="G132" s="61"/>
      <c r="H132" s="18"/>
    </row>
    <row r="133" spans="1:8">
      <c r="A133" s="8" t="s">
        <v>158</v>
      </c>
      <c r="B133" s="9" t="s">
        <v>97</v>
      </c>
      <c r="C133" s="12" t="s">
        <v>11</v>
      </c>
      <c r="D133" s="23">
        <f>D134</f>
        <v>20000</v>
      </c>
      <c r="E133" s="23">
        <f>E134</f>
        <v>0</v>
      </c>
      <c r="F133" s="23">
        <f>F134</f>
        <v>20000</v>
      </c>
      <c r="H133" s="18"/>
    </row>
    <row r="134" spans="1:8">
      <c r="A134" s="14" t="s">
        <v>189</v>
      </c>
      <c r="B134" s="10" t="s">
        <v>97</v>
      </c>
      <c r="C134" s="15" t="s">
        <v>21</v>
      </c>
      <c r="D134" s="24">
        <v>20000</v>
      </c>
      <c r="E134" s="24"/>
      <c r="F134" s="24">
        <f>D134+E134</f>
        <v>20000</v>
      </c>
      <c r="H134" s="18"/>
    </row>
    <row r="135" spans="1:8" ht="38.25">
      <c r="A135" s="8" t="s">
        <v>194</v>
      </c>
      <c r="B135" s="9" t="s">
        <v>98</v>
      </c>
      <c r="C135" s="12"/>
      <c r="D135" s="23">
        <f t="shared" ref="D135:F138" si="33">D136</f>
        <v>10878000</v>
      </c>
      <c r="E135" s="23">
        <f t="shared" si="33"/>
        <v>0</v>
      </c>
      <c r="F135" s="23">
        <f t="shared" si="33"/>
        <v>10878000</v>
      </c>
      <c r="H135" s="18"/>
    </row>
    <row r="136" spans="1:8" ht="25.5">
      <c r="A136" s="8" t="s">
        <v>195</v>
      </c>
      <c r="B136" s="9" t="s">
        <v>99</v>
      </c>
      <c r="C136" s="12"/>
      <c r="D136" s="23">
        <f t="shared" si="33"/>
        <v>10878000</v>
      </c>
      <c r="E136" s="23">
        <f t="shared" si="33"/>
        <v>0</v>
      </c>
      <c r="F136" s="23">
        <f t="shared" si="33"/>
        <v>10878000</v>
      </c>
      <c r="H136" s="18"/>
    </row>
    <row r="137" spans="1:8" ht="25.5">
      <c r="A137" s="8" t="s">
        <v>190</v>
      </c>
      <c r="B137" s="9" t="s">
        <v>100</v>
      </c>
      <c r="C137" s="12"/>
      <c r="D137" s="23">
        <f t="shared" si="33"/>
        <v>10878000</v>
      </c>
      <c r="E137" s="23">
        <f t="shared" si="33"/>
        <v>0</v>
      </c>
      <c r="F137" s="23">
        <f t="shared" si="33"/>
        <v>10878000</v>
      </c>
      <c r="H137" s="18"/>
    </row>
    <row r="138" spans="1:8" ht="27.75" customHeight="1">
      <c r="A138" s="8" t="s">
        <v>153</v>
      </c>
      <c r="B138" s="9" t="s">
        <v>100</v>
      </c>
      <c r="C138" s="12" t="s">
        <v>9</v>
      </c>
      <c r="D138" s="23">
        <f t="shared" si="33"/>
        <v>10878000</v>
      </c>
      <c r="E138" s="23">
        <f t="shared" si="33"/>
        <v>0</v>
      </c>
      <c r="F138" s="23">
        <f t="shared" si="33"/>
        <v>10878000</v>
      </c>
      <c r="H138" s="18"/>
    </row>
    <row r="139" spans="1:8">
      <c r="A139" s="14" t="s">
        <v>191</v>
      </c>
      <c r="B139" s="10" t="s">
        <v>100</v>
      </c>
      <c r="C139" s="15" t="s">
        <v>31</v>
      </c>
      <c r="D139" s="24">
        <v>10878000</v>
      </c>
      <c r="E139" s="24"/>
      <c r="F139" s="24">
        <f>D139+E139</f>
        <v>10878000</v>
      </c>
      <c r="H139" s="18"/>
    </row>
    <row r="140" spans="1:8" ht="51">
      <c r="A140" s="8" t="s">
        <v>196</v>
      </c>
      <c r="B140" s="9" t="s">
        <v>101</v>
      </c>
      <c r="C140" s="12"/>
      <c r="D140" s="23">
        <f t="shared" ref="D140:F143" si="34">D141</f>
        <v>2958000</v>
      </c>
      <c r="E140" s="23">
        <f t="shared" si="34"/>
        <v>0</v>
      </c>
      <c r="F140" s="23">
        <f t="shared" si="34"/>
        <v>2958000</v>
      </c>
      <c r="H140" s="18"/>
    </row>
    <row r="141" spans="1:8" ht="25.5">
      <c r="A141" s="8" t="s">
        <v>197</v>
      </c>
      <c r="B141" s="9" t="s">
        <v>102</v>
      </c>
      <c r="C141" s="12"/>
      <c r="D141" s="23">
        <f t="shared" si="34"/>
        <v>2958000</v>
      </c>
      <c r="E141" s="23">
        <f t="shared" si="34"/>
        <v>0</v>
      </c>
      <c r="F141" s="23">
        <f t="shared" si="34"/>
        <v>2958000</v>
      </c>
      <c r="H141" s="18"/>
    </row>
    <row r="142" spans="1:8" ht="25.5">
      <c r="A142" s="8" t="s">
        <v>190</v>
      </c>
      <c r="B142" s="9" t="s">
        <v>103</v>
      </c>
      <c r="C142" s="12"/>
      <c r="D142" s="23">
        <f t="shared" si="34"/>
        <v>2958000</v>
      </c>
      <c r="E142" s="23">
        <f t="shared" si="34"/>
        <v>0</v>
      </c>
      <c r="F142" s="23">
        <f t="shared" si="34"/>
        <v>2958000</v>
      </c>
      <c r="H142" s="18"/>
    </row>
    <row r="143" spans="1:8" ht="25.5">
      <c r="A143" s="8" t="s">
        <v>153</v>
      </c>
      <c r="B143" s="9" t="s">
        <v>103</v>
      </c>
      <c r="C143" s="12" t="s">
        <v>9</v>
      </c>
      <c r="D143" s="23">
        <f t="shared" si="34"/>
        <v>2958000</v>
      </c>
      <c r="E143" s="23">
        <f t="shared" si="34"/>
        <v>0</v>
      </c>
      <c r="F143" s="23">
        <f t="shared" si="34"/>
        <v>2958000</v>
      </c>
      <c r="H143" s="18"/>
    </row>
    <row r="144" spans="1:8">
      <c r="A144" s="14" t="s">
        <v>191</v>
      </c>
      <c r="B144" s="10" t="s">
        <v>103</v>
      </c>
      <c r="C144" s="15" t="s">
        <v>31</v>
      </c>
      <c r="D144" s="24">
        <v>2958000</v>
      </c>
      <c r="E144" s="24"/>
      <c r="F144" s="24">
        <f>D144+E144</f>
        <v>2958000</v>
      </c>
      <c r="H144" s="18"/>
    </row>
    <row r="145" spans="1:8" ht="38.25">
      <c r="A145" s="8" t="s">
        <v>198</v>
      </c>
      <c r="B145" s="9" t="s">
        <v>104</v>
      </c>
      <c r="C145" s="12"/>
      <c r="D145" s="23">
        <f t="shared" ref="D145:F148" si="35">D146</f>
        <v>640000</v>
      </c>
      <c r="E145" s="23">
        <f t="shared" si="35"/>
        <v>0</v>
      </c>
      <c r="F145" s="23">
        <f t="shared" si="35"/>
        <v>640000</v>
      </c>
      <c r="H145" s="18"/>
    </row>
    <row r="146" spans="1:8" ht="25.5">
      <c r="A146" s="8" t="s">
        <v>199</v>
      </c>
      <c r="B146" s="9" t="s">
        <v>105</v>
      </c>
      <c r="C146" s="12"/>
      <c r="D146" s="23">
        <f t="shared" si="35"/>
        <v>640000</v>
      </c>
      <c r="E146" s="23">
        <f t="shared" si="35"/>
        <v>0</v>
      </c>
      <c r="F146" s="23">
        <f t="shared" si="35"/>
        <v>640000</v>
      </c>
      <c r="H146" s="18"/>
    </row>
    <row r="147" spans="1:8">
      <c r="A147" s="8" t="s">
        <v>200</v>
      </c>
      <c r="B147" s="9" t="s">
        <v>106</v>
      </c>
      <c r="C147" s="12"/>
      <c r="D147" s="23">
        <f t="shared" si="35"/>
        <v>640000</v>
      </c>
      <c r="E147" s="23">
        <f t="shared" si="35"/>
        <v>0</v>
      </c>
      <c r="F147" s="23">
        <f t="shared" si="35"/>
        <v>640000</v>
      </c>
      <c r="H147" s="18"/>
    </row>
    <row r="148" spans="1:8" ht="25.5">
      <c r="A148" s="8" t="s">
        <v>146</v>
      </c>
      <c r="B148" s="9" t="s">
        <v>106</v>
      </c>
      <c r="C148" s="12" t="s">
        <v>3</v>
      </c>
      <c r="D148" s="23">
        <f t="shared" si="35"/>
        <v>640000</v>
      </c>
      <c r="E148" s="23">
        <f t="shared" si="35"/>
        <v>0</v>
      </c>
      <c r="F148" s="23">
        <f t="shared" si="35"/>
        <v>640000</v>
      </c>
      <c r="H148" s="18"/>
    </row>
    <row r="149" spans="1:8" ht="25.5">
      <c r="A149" s="14" t="s">
        <v>147</v>
      </c>
      <c r="B149" s="10" t="s">
        <v>106</v>
      </c>
      <c r="C149" s="15" t="s">
        <v>4</v>
      </c>
      <c r="D149" s="24">
        <v>640000</v>
      </c>
      <c r="E149" s="24"/>
      <c r="F149" s="24">
        <f>D149+E149</f>
        <v>640000</v>
      </c>
      <c r="H149" s="18"/>
    </row>
    <row r="150" spans="1:8" ht="38.25">
      <c r="A150" s="8" t="s">
        <v>32</v>
      </c>
      <c r="B150" s="9" t="s">
        <v>107</v>
      </c>
      <c r="C150" s="12"/>
      <c r="D150" s="23">
        <f t="shared" ref="D150:F156" si="36">D151</f>
        <v>6139303.8900000006</v>
      </c>
      <c r="E150" s="23">
        <f t="shared" si="36"/>
        <v>0</v>
      </c>
      <c r="F150" s="23">
        <f t="shared" si="36"/>
        <v>6139303.8900000006</v>
      </c>
      <c r="H150" s="18"/>
    </row>
    <row r="151" spans="1:8" ht="38.25">
      <c r="A151" s="8" t="s">
        <v>201</v>
      </c>
      <c r="B151" s="9" t="s">
        <v>108</v>
      </c>
      <c r="C151" s="12"/>
      <c r="D151" s="23">
        <f>D152+D155+D158</f>
        <v>6139303.8900000006</v>
      </c>
      <c r="E151" s="23">
        <f t="shared" ref="E151:F151" si="37">E152+E155+E158</f>
        <v>0</v>
      </c>
      <c r="F151" s="23">
        <f t="shared" si="37"/>
        <v>6139303.8900000006</v>
      </c>
      <c r="H151" s="18"/>
    </row>
    <row r="152" spans="1:8" ht="38.25">
      <c r="A152" s="8" t="s">
        <v>244</v>
      </c>
      <c r="B152" s="30" t="s">
        <v>243</v>
      </c>
      <c r="C152" s="30"/>
      <c r="D152" s="23">
        <f>D153</f>
        <v>2364327.2200000002</v>
      </c>
      <c r="E152" s="23">
        <f t="shared" ref="E152:F153" si="38">E153</f>
        <v>0</v>
      </c>
      <c r="F152" s="23">
        <f t="shared" si="38"/>
        <v>2364327.2200000002</v>
      </c>
      <c r="H152" s="18"/>
    </row>
    <row r="153" spans="1:8" ht="25.5">
      <c r="A153" s="8" t="s">
        <v>146</v>
      </c>
      <c r="B153" s="30" t="s">
        <v>243</v>
      </c>
      <c r="C153" s="30" t="s">
        <v>3</v>
      </c>
      <c r="D153" s="23">
        <f>D154</f>
        <v>2364327.2200000002</v>
      </c>
      <c r="E153" s="23">
        <f t="shared" si="38"/>
        <v>0</v>
      </c>
      <c r="F153" s="23">
        <f t="shared" si="38"/>
        <v>2364327.2200000002</v>
      </c>
      <c r="H153" s="18"/>
    </row>
    <row r="154" spans="1:8" ht="25.5">
      <c r="A154" s="14" t="s">
        <v>147</v>
      </c>
      <c r="B154" s="43" t="s">
        <v>243</v>
      </c>
      <c r="C154" s="43" t="s">
        <v>4</v>
      </c>
      <c r="D154" s="25">
        <v>2364327.2200000002</v>
      </c>
      <c r="E154" s="25"/>
      <c r="F154" s="24">
        <f>D154+E154</f>
        <v>2364327.2200000002</v>
      </c>
      <c r="H154" s="18"/>
    </row>
    <row r="155" spans="1:8">
      <c r="A155" s="8" t="s">
        <v>177</v>
      </c>
      <c r="B155" s="9" t="s">
        <v>109</v>
      </c>
      <c r="C155" s="12"/>
      <c r="D155" s="23">
        <f t="shared" si="36"/>
        <v>2020000</v>
      </c>
      <c r="E155" s="23">
        <f t="shared" si="36"/>
        <v>0</v>
      </c>
      <c r="F155" s="23">
        <f t="shared" si="36"/>
        <v>2020000</v>
      </c>
      <c r="H155" s="18"/>
    </row>
    <row r="156" spans="1:8" ht="25.5">
      <c r="A156" s="8" t="s">
        <v>146</v>
      </c>
      <c r="B156" s="9" t="s">
        <v>109</v>
      </c>
      <c r="C156" s="12" t="s">
        <v>3</v>
      </c>
      <c r="D156" s="23">
        <f t="shared" si="36"/>
        <v>2020000</v>
      </c>
      <c r="E156" s="23">
        <f t="shared" si="36"/>
        <v>0</v>
      </c>
      <c r="F156" s="23">
        <f t="shared" si="36"/>
        <v>2020000</v>
      </c>
      <c r="H156" s="18"/>
    </row>
    <row r="157" spans="1:8" ht="25.5">
      <c r="A157" s="14" t="s">
        <v>147</v>
      </c>
      <c r="B157" s="10" t="s">
        <v>109</v>
      </c>
      <c r="C157" s="15" t="s">
        <v>4</v>
      </c>
      <c r="D157" s="24">
        <v>2020000</v>
      </c>
      <c r="E157" s="24"/>
      <c r="F157" s="24">
        <f>D157+E157</f>
        <v>2020000</v>
      </c>
      <c r="H157" s="18"/>
    </row>
    <row r="158" spans="1:8" ht="25.5">
      <c r="A158" s="8" t="s">
        <v>245</v>
      </c>
      <c r="B158" s="30" t="s">
        <v>246</v>
      </c>
      <c r="C158" s="30"/>
      <c r="D158" s="22">
        <f>D159</f>
        <v>1754976.67</v>
      </c>
      <c r="E158" s="22">
        <f t="shared" ref="E158:F159" si="39">E159</f>
        <v>0</v>
      </c>
      <c r="F158" s="22">
        <f t="shared" si="39"/>
        <v>1754976.67</v>
      </c>
      <c r="H158" s="18"/>
    </row>
    <row r="159" spans="1:8" ht="25.5">
      <c r="A159" s="8" t="s">
        <v>146</v>
      </c>
      <c r="B159" s="30" t="s">
        <v>246</v>
      </c>
      <c r="C159" s="30" t="s">
        <v>3</v>
      </c>
      <c r="D159" s="22">
        <f>D160</f>
        <v>1754976.67</v>
      </c>
      <c r="E159" s="22">
        <f t="shared" si="39"/>
        <v>0</v>
      </c>
      <c r="F159" s="22">
        <f t="shared" si="39"/>
        <v>1754976.67</v>
      </c>
      <c r="H159" s="18"/>
    </row>
    <row r="160" spans="1:8" ht="25.5">
      <c r="A160" s="14" t="s">
        <v>147</v>
      </c>
      <c r="B160" s="44" t="s">
        <v>246</v>
      </c>
      <c r="C160" s="44" t="s">
        <v>4</v>
      </c>
      <c r="D160" s="24">
        <v>1754976.67</v>
      </c>
      <c r="E160" s="60"/>
      <c r="F160" s="24">
        <f>D160+E160</f>
        <v>1754976.67</v>
      </c>
      <c r="H160" s="18"/>
    </row>
    <row r="161" spans="1:8" ht="51">
      <c r="A161" s="8" t="s">
        <v>33</v>
      </c>
      <c r="B161" s="9" t="s">
        <v>110</v>
      </c>
      <c r="C161" s="12"/>
      <c r="D161" s="23">
        <f>D162</f>
        <v>16490223.300000001</v>
      </c>
      <c r="E161" s="23">
        <f>E162</f>
        <v>440000</v>
      </c>
      <c r="F161" s="23">
        <f>F162</f>
        <v>16930223.300000001</v>
      </c>
      <c r="H161" s="18"/>
    </row>
    <row r="162" spans="1:8" ht="25.5">
      <c r="A162" s="8" t="s">
        <v>202</v>
      </c>
      <c r="B162" s="9" t="s">
        <v>111</v>
      </c>
      <c r="C162" s="12"/>
      <c r="D162" s="23">
        <f>D163+D166</f>
        <v>16490223.300000001</v>
      </c>
      <c r="E162" s="23">
        <f>E163+E166</f>
        <v>440000</v>
      </c>
      <c r="F162" s="23">
        <f>F163+F166</f>
        <v>16930223.300000001</v>
      </c>
      <c r="H162" s="18"/>
    </row>
    <row r="163" spans="1:8" ht="25.5">
      <c r="A163" s="8" t="s">
        <v>190</v>
      </c>
      <c r="B163" s="9" t="s">
        <v>112</v>
      </c>
      <c r="C163" s="12"/>
      <c r="D163" s="23">
        <f t="shared" ref="D163:F164" si="40">D164</f>
        <v>5590223.2999999998</v>
      </c>
      <c r="E163" s="23">
        <f t="shared" si="40"/>
        <v>0</v>
      </c>
      <c r="F163" s="23">
        <f t="shared" si="40"/>
        <v>5590223.2999999998</v>
      </c>
      <c r="H163" s="18"/>
    </row>
    <row r="164" spans="1:8" ht="25.5">
      <c r="A164" s="8" t="s">
        <v>153</v>
      </c>
      <c r="B164" s="9" t="s">
        <v>112</v>
      </c>
      <c r="C164" s="12" t="s">
        <v>9</v>
      </c>
      <c r="D164" s="23">
        <f t="shared" si="40"/>
        <v>5590223.2999999998</v>
      </c>
      <c r="E164" s="23">
        <f t="shared" si="40"/>
        <v>0</v>
      </c>
      <c r="F164" s="23">
        <f t="shared" si="40"/>
        <v>5590223.2999999998</v>
      </c>
      <c r="H164" s="18"/>
    </row>
    <row r="165" spans="1:8">
      <c r="A165" s="14" t="s">
        <v>191</v>
      </c>
      <c r="B165" s="10" t="s">
        <v>112</v>
      </c>
      <c r="C165" s="15" t="s">
        <v>31</v>
      </c>
      <c r="D165" s="24">
        <v>5590223.2999999998</v>
      </c>
      <c r="E165" s="24"/>
      <c r="F165" s="24">
        <f>D165+E165</f>
        <v>5590223.2999999998</v>
      </c>
      <c r="H165" s="18"/>
    </row>
    <row r="166" spans="1:8" ht="25.5">
      <c r="A166" s="8" t="s">
        <v>203</v>
      </c>
      <c r="B166" s="9" t="s">
        <v>113</v>
      </c>
      <c r="C166" s="12"/>
      <c r="D166" s="23">
        <f t="shared" ref="D166:F167" si="41">D167</f>
        <v>10900000</v>
      </c>
      <c r="E166" s="23">
        <f t="shared" si="41"/>
        <v>440000</v>
      </c>
      <c r="F166" s="23">
        <f t="shared" si="41"/>
        <v>11340000</v>
      </c>
      <c r="H166" s="18"/>
    </row>
    <row r="167" spans="1:8">
      <c r="A167" s="8" t="s">
        <v>158</v>
      </c>
      <c r="B167" s="9" t="s">
        <v>113</v>
      </c>
      <c r="C167" s="12" t="s">
        <v>11</v>
      </c>
      <c r="D167" s="23">
        <f t="shared" si="41"/>
        <v>10900000</v>
      </c>
      <c r="E167" s="23">
        <f t="shared" si="41"/>
        <v>440000</v>
      </c>
      <c r="F167" s="23">
        <f t="shared" si="41"/>
        <v>11340000</v>
      </c>
      <c r="H167" s="18"/>
    </row>
    <row r="168" spans="1:8" ht="44.25" customHeight="1">
      <c r="A168" s="14" t="s">
        <v>159</v>
      </c>
      <c r="B168" s="10" t="s">
        <v>113</v>
      </c>
      <c r="C168" s="15" t="s">
        <v>12</v>
      </c>
      <c r="D168" s="24">
        <v>10900000</v>
      </c>
      <c r="E168" s="24">
        <v>440000</v>
      </c>
      <c r="F168" s="24">
        <f>D168+E168</f>
        <v>11340000</v>
      </c>
      <c r="H168" s="18"/>
    </row>
    <row r="169" spans="1:8" ht="51">
      <c r="A169" s="8" t="s">
        <v>34</v>
      </c>
      <c r="B169" s="9" t="s">
        <v>114</v>
      </c>
      <c r="C169" s="12"/>
      <c r="D169" s="23">
        <f t="shared" ref="D169:F172" si="42">D170</f>
        <v>100000</v>
      </c>
      <c r="E169" s="23">
        <f t="shared" si="42"/>
        <v>0</v>
      </c>
      <c r="F169" s="23">
        <f t="shared" si="42"/>
        <v>100000</v>
      </c>
      <c r="H169" s="18"/>
    </row>
    <row r="170" spans="1:8" ht="25.5">
      <c r="A170" s="8" t="s">
        <v>204</v>
      </c>
      <c r="B170" s="9" t="s">
        <v>115</v>
      </c>
      <c r="C170" s="12"/>
      <c r="D170" s="23">
        <f t="shared" si="42"/>
        <v>100000</v>
      </c>
      <c r="E170" s="23">
        <f t="shared" si="42"/>
        <v>0</v>
      </c>
      <c r="F170" s="23">
        <f t="shared" si="42"/>
        <v>100000</v>
      </c>
      <c r="H170" s="18"/>
    </row>
    <row r="171" spans="1:8" ht="51">
      <c r="A171" s="8" t="s">
        <v>205</v>
      </c>
      <c r="B171" s="9" t="s">
        <v>116</v>
      </c>
      <c r="C171" s="12"/>
      <c r="D171" s="23">
        <f t="shared" si="42"/>
        <v>100000</v>
      </c>
      <c r="E171" s="23">
        <f t="shared" si="42"/>
        <v>0</v>
      </c>
      <c r="F171" s="23">
        <f t="shared" si="42"/>
        <v>100000</v>
      </c>
      <c r="H171" s="18"/>
    </row>
    <row r="172" spans="1:8" ht="25.5">
      <c r="A172" s="8" t="s">
        <v>146</v>
      </c>
      <c r="B172" s="9" t="s">
        <v>116</v>
      </c>
      <c r="C172" s="12" t="s">
        <v>3</v>
      </c>
      <c r="D172" s="23">
        <f t="shared" si="42"/>
        <v>100000</v>
      </c>
      <c r="E172" s="23">
        <f t="shared" si="42"/>
        <v>0</v>
      </c>
      <c r="F172" s="23">
        <f t="shared" si="42"/>
        <v>100000</v>
      </c>
      <c r="H172" s="18"/>
    </row>
    <row r="173" spans="1:8" ht="25.5">
      <c r="A173" s="14" t="s">
        <v>147</v>
      </c>
      <c r="B173" s="10" t="s">
        <v>116</v>
      </c>
      <c r="C173" s="15" t="s">
        <v>4</v>
      </c>
      <c r="D173" s="24">
        <v>100000</v>
      </c>
      <c r="E173" s="24"/>
      <c r="F173" s="24">
        <f>D173+E173</f>
        <v>100000</v>
      </c>
      <c r="H173" s="18"/>
    </row>
    <row r="174" spans="1:8" ht="38.25">
      <c r="A174" s="8" t="s">
        <v>35</v>
      </c>
      <c r="B174" s="9" t="s">
        <v>117</v>
      </c>
      <c r="C174" s="12"/>
      <c r="D174" s="23">
        <f t="shared" ref="D174:F177" si="43">D175</f>
        <v>682500</v>
      </c>
      <c r="E174" s="23">
        <f t="shared" si="43"/>
        <v>0</v>
      </c>
      <c r="F174" s="23">
        <f t="shared" si="43"/>
        <v>682500</v>
      </c>
      <c r="H174" s="18"/>
    </row>
    <row r="175" spans="1:8" ht="25.5">
      <c r="A175" s="8" t="s">
        <v>206</v>
      </c>
      <c r="B175" s="9" t="s">
        <v>118</v>
      </c>
      <c r="C175" s="12"/>
      <c r="D175" s="23">
        <f t="shared" si="43"/>
        <v>682500</v>
      </c>
      <c r="E175" s="23">
        <f t="shared" si="43"/>
        <v>0</v>
      </c>
      <c r="F175" s="23">
        <f t="shared" si="43"/>
        <v>682500</v>
      </c>
      <c r="H175" s="18"/>
    </row>
    <row r="176" spans="1:8">
      <c r="A176" s="8" t="s">
        <v>207</v>
      </c>
      <c r="B176" s="9" t="s">
        <v>119</v>
      </c>
      <c r="C176" s="12"/>
      <c r="D176" s="23">
        <f t="shared" si="43"/>
        <v>682500</v>
      </c>
      <c r="E176" s="23">
        <f t="shared" si="43"/>
        <v>0</v>
      </c>
      <c r="F176" s="23">
        <f t="shared" si="43"/>
        <v>682500</v>
      </c>
      <c r="H176" s="18"/>
    </row>
    <row r="177" spans="1:8" ht="25.5">
      <c r="A177" s="8" t="s">
        <v>146</v>
      </c>
      <c r="B177" s="9" t="s">
        <v>119</v>
      </c>
      <c r="C177" s="12" t="s">
        <v>3</v>
      </c>
      <c r="D177" s="23">
        <f t="shared" si="43"/>
        <v>682500</v>
      </c>
      <c r="E177" s="23">
        <f t="shared" si="43"/>
        <v>0</v>
      </c>
      <c r="F177" s="23">
        <f t="shared" si="43"/>
        <v>682500</v>
      </c>
      <c r="H177" s="18"/>
    </row>
    <row r="178" spans="1:8" ht="25.5">
      <c r="A178" s="14" t="s">
        <v>147</v>
      </c>
      <c r="B178" s="10" t="s">
        <v>119</v>
      </c>
      <c r="C178" s="15" t="s">
        <v>4</v>
      </c>
      <c r="D178" s="24">
        <f>382500+300000</f>
        <v>682500</v>
      </c>
      <c r="E178" s="24"/>
      <c r="F178" s="24">
        <f>D178+E178</f>
        <v>682500</v>
      </c>
      <c r="H178" s="18"/>
    </row>
    <row r="179" spans="1:8" ht="38.25">
      <c r="A179" s="8" t="s">
        <v>36</v>
      </c>
      <c r="B179" s="9" t="s">
        <v>120</v>
      </c>
      <c r="C179" s="12"/>
      <c r="D179" s="23">
        <f>D180</f>
        <v>32835923.52</v>
      </c>
      <c r="E179" s="23">
        <f>E180</f>
        <v>1698049.48</v>
      </c>
      <c r="F179" s="23">
        <f>F180</f>
        <v>34533973</v>
      </c>
      <c r="H179" s="18"/>
    </row>
    <row r="180" spans="1:8" ht="51">
      <c r="A180" s="8" t="s">
        <v>208</v>
      </c>
      <c r="B180" s="9" t="s">
        <v>121</v>
      </c>
      <c r="C180" s="12"/>
      <c r="D180" s="23">
        <f>D181+D186+D189+D194</f>
        <v>32835923.52</v>
      </c>
      <c r="E180" s="23">
        <f>E181+E186+E189+E194</f>
        <v>1698049.48</v>
      </c>
      <c r="F180" s="23">
        <f>F181+F186+F189+F194</f>
        <v>34533973</v>
      </c>
      <c r="H180" s="18"/>
    </row>
    <row r="181" spans="1:8">
      <c r="A181" s="8" t="s">
        <v>209</v>
      </c>
      <c r="B181" s="9" t="s">
        <v>122</v>
      </c>
      <c r="C181" s="12"/>
      <c r="D181" s="23">
        <f>D182+D184</f>
        <v>14200000</v>
      </c>
      <c r="E181" s="23">
        <f>E182+E184</f>
        <v>1500000</v>
      </c>
      <c r="F181" s="23">
        <f>F182+F184</f>
        <v>15700000</v>
      </c>
      <c r="H181" s="18"/>
    </row>
    <row r="182" spans="1:8" ht="25.5">
      <c r="A182" s="8" t="s">
        <v>146</v>
      </c>
      <c r="B182" s="9" t="s">
        <v>122</v>
      </c>
      <c r="C182" s="12" t="s">
        <v>3</v>
      </c>
      <c r="D182" s="23">
        <f>D183</f>
        <v>13000000</v>
      </c>
      <c r="E182" s="23">
        <f>E183</f>
        <v>1500000</v>
      </c>
      <c r="F182" s="23">
        <f>F183</f>
        <v>14500000</v>
      </c>
      <c r="H182" s="18"/>
    </row>
    <row r="183" spans="1:8" ht="25.5">
      <c r="A183" s="14" t="s">
        <v>147</v>
      </c>
      <c r="B183" s="10" t="s">
        <v>122</v>
      </c>
      <c r="C183" s="15" t="s">
        <v>4</v>
      </c>
      <c r="D183" s="24">
        <v>13000000</v>
      </c>
      <c r="E183" s="24">
        <v>1500000</v>
      </c>
      <c r="F183" s="24">
        <f>D183+E183</f>
        <v>14500000</v>
      </c>
      <c r="H183" s="18"/>
    </row>
    <row r="184" spans="1:8">
      <c r="A184" s="8" t="s">
        <v>158</v>
      </c>
      <c r="B184" s="9" t="s">
        <v>122</v>
      </c>
      <c r="C184" s="12" t="s">
        <v>11</v>
      </c>
      <c r="D184" s="23">
        <f>D185</f>
        <v>1200000</v>
      </c>
      <c r="E184" s="23">
        <f>E185</f>
        <v>0</v>
      </c>
      <c r="F184" s="23">
        <f>F185</f>
        <v>1200000</v>
      </c>
      <c r="H184" s="18"/>
    </row>
    <row r="185" spans="1:8" ht="44.25" customHeight="1">
      <c r="A185" s="14" t="s">
        <v>159</v>
      </c>
      <c r="B185" s="10" t="s">
        <v>122</v>
      </c>
      <c r="C185" s="15" t="s">
        <v>12</v>
      </c>
      <c r="D185" s="24">
        <v>1200000</v>
      </c>
      <c r="E185" s="24"/>
      <c r="F185" s="24">
        <f>D185+E185</f>
        <v>1200000</v>
      </c>
      <c r="H185" s="18"/>
    </row>
    <row r="186" spans="1:8">
      <c r="A186" s="8" t="s">
        <v>210</v>
      </c>
      <c r="B186" s="9" t="s">
        <v>123</v>
      </c>
      <c r="C186" s="12"/>
      <c r="D186" s="23">
        <f t="shared" ref="D186:F187" si="44">D187</f>
        <v>2330000</v>
      </c>
      <c r="E186" s="23">
        <f t="shared" si="44"/>
        <v>0</v>
      </c>
      <c r="F186" s="23">
        <f t="shared" si="44"/>
        <v>2330000</v>
      </c>
      <c r="H186" s="18"/>
    </row>
    <row r="187" spans="1:8" ht="25.5">
      <c r="A187" s="8" t="s">
        <v>146</v>
      </c>
      <c r="B187" s="9" t="s">
        <v>123</v>
      </c>
      <c r="C187" s="12" t="s">
        <v>3</v>
      </c>
      <c r="D187" s="23">
        <f t="shared" si="44"/>
        <v>2330000</v>
      </c>
      <c r="E187" s="23">
        <f t="shared" si="44"/>
        <v>0</v>
      </c>
      <c r="F187" s="23">
        <f t="shared" si="44"/>
        <v>2330000</v>
      </c>
      <c r="H187" s="18"/>
    </row>
    <row r="188" spans="1:8" ht="25.5">
      <c r="A188" s="14" t="s">
        <v>147</v>
      </c>
      <c r="B188" s="10" t="s">
        <v>123</v>
      </c>
      <c r="C188" s="15" t="s">
        <v>4</v>
      </c>
      <c r="D188" s="24">
        <v>2330000</v>
      </c>
      <c r="E188" s="24"/>
      <c r="F188" s="24">
        <f>D188+E188</f>
        <v>2330000</v>
      </c>
      <c r="H188" s="18"/>
    </row>
    <row r="189" spans="1:8">
      <c r="A189" s="8" t="s">
        <v>211</v>
      </c>
      <c r="B189" s="9" t="s">
        <v>124</v>
      </c>
      <c r="C189" s="12"/>
      <c r="D189" s="23">
        <f>D190+D192</f>
        <v>2554838</v>
      </c>
      <c r="E189" s="23">
        <f>E190+E192</f>
        <v>198049.48</v>
      </c>
      <c r="F189" s="23">
        <f>F190+F192</f>
        <v>2752887.48</v>
      </c>
      <c r="H189" s="18"/>
    </row>
    <row r="190" spans="1:8" ht="25.5">
      <c r="A190" s="8" t="s">
        <v>146</v>
      </c>
      <c r="B190" s="9" t="s">
        <v>124</v>
      </c>
      <c r="C190" s="12" t="s">
        <v>3</v>
      </c>
      <c r="D190" s="23">
        <f>D191</f>
        <v>1654838</v>
      </c>
      <c r="E190" s="23">
        <f>E191</f>
        <v>0</v>
      </c>
      <c r="F190" s="23">
        <f>F191</f>
        <v>1654838</v>
      </c>
      <c r="H190" s="18"/>
    </row>
    <row r="191" spans="1:8" ht="25.5">
      <c r="A191" s="14" t="s">
        <v>147</v>
      </c>
      <c r="B191" s="10" t="s">
        <v>124</v>
      </c>
      <c r="C191" s="15" t="s">
        <v>4</v>
      </c>
      <c r="D191" s="24">
        <v>1654838</v>
      </c>
      <c r="E191" s="24"/>
      <c r="F191" s="24">
        <f>D191+E191</f>
        <v>1654838</v>
      </c>
      <c r="H191" s="18"/>
    </row>
    <row r="192" spans="1:8">
      <c r="A192" s="8" t="s">
        <v>158</v>
      </c>
      <c r="B192" s="9" t="s">
        <v>124</v>
      </c>
      <c r="C192" s="12" t="s">
        <v>11</v>
      </c>
      <c r="D192" s="23">
        <f>D193</f>
        <v>900000</v>
      </c>
      <c r="E192" s="23">
        <f>E193</f>
        <v>198049.48</v>
      </c>
      <c r="F192" s="23">
        <f>F193</f>
        <v>1098049.48</v>
      </c>
      <c r="H192" s="18"/>
    </row>
    <row r="193" spans="1:8" ht="42.75" customHeight="1">
      <c r="A193" s="14" t="s">
        <v>159</v>
      </c>
      <c r="B193" s="10" t="s">
        <v>124</v>
      </c>
      <c r="C193" s="15" t="s">
        <v>12</v>
      </c>
      <c r="D193" s="24">
        <v>900000</v>
      </c>
      <c r="E193" s="24">
        <v>198049.48</v>
      </c>
      <c r="F193" s="24">
        <f>D193+E193</f>
        <v>1098049.48</v>
      </c>
      <c r="H193" s="18"/>
    </row>
    <row r="194" spans="1:8">
      <c r="A194" s="8" t="s">
        <v>212</v>
      </c>
      <c r="B194" s="9" t="s">
        <v>125</v>
      </c>
      <c r="C194" s="12"/>
      <c r="D194" s="23">
        <f>D195+D197</f>
        <v>13751085.52</v>
      </c>
      <c r="E194" s="23">
        <f>E195+E197</f>
        <v>0</v>
      </c>
      <c r="F194" s="23">
        <f>F195+F197</f>
        <v>13751085.52</v>
      </c>
      <c r="H194" s="18"/>
    </row>
    <row r="195" spans="1:8" ht="25.5">
      <c r="A195" s="8" t="s">
        <v>146</v>
      </c>
      <c r="B195" s="9" t="s">
        <v>125</v>
      </c>
      <c r="C195" s="12" t="s">
        <v>3</v>
      </c>
      <c r="D195" s="23">
        <f>D196</f>
        <v>13121085.52</v>
      </c>
      <c r="E195" s="23">
        <f>E196</f>
        <v>0</v>
      </c>
      <c r="F195" s="23">
        <f>F196</f>
        <v>13121085.52</v>
      </c>
      <c r="H195" s="18"/>
    </row>
    <row r="196" spans="1:8" ht="25.5">
      <c r="A196" s="14" t="s">
        <v>147</v>
      </c>
      <c r="B196" s="10" t="s">
        <v>125</v>
      </c>
      <c r="C196" s="15" t="s">
        <v>4</v>
      </c>
      <c r="D196" s="24">
        <v>13121085.52</v>
      </c>
      <c r="E196" s="24"/>
      <c r="F196" s="24">
        <f>D196+E196</f>
        <v>13121085.52</v>
      </c>
      <c r="H196" s="18"/>
    </row>
    <row r="197" spans="1:8">
      <c r="A197" s="8" t="s">
        <v>158</v>
      </c>
      <c r="B197" s="9" t="s">
        <v>125</v>
      </c>
      <c r="C197" s="12" t="s">
        <v>11</v>
      </c>
      <c r="D197" s="23">
        <f>D198</f>
        <v>630000</v>
      </c>
      <c r="E197" s="23">
        <f>E198</f>
        <v>0</v>
      </c>
      <c r="F197" s="23">
        <f>F198</f>
        <v>630000</v>
      </c>
      <c r="H197" s="18"/>
    </row>
    <row r="198" spans="1:8" ht="42.75" customHeight="1">
      <c r="A198" s="14" t="s">
        <v>159</v>
      </c>
      <c r="B198" s="10" t="s">
        <v>125</v>
      </c>
      <c r="C198" s="15" t="s">
        <v>12</v>
      </c>
      <c r="D198" s="24">
        <v>630000</v>
      </c>
      <c r="E198" s="24"/>
      <c r="F198" s="24">
        <f>D198+E198</f>
        <v>630000</v>
      </c>
      <c r="H198" s="18"/>
    </row>
    <row r="199" spans="1:8" ht="38.25">
      <c r="A199" s="8" t="s">
        <v>37</v>
      </c>
      <c r="B199" s="9" t="s">
        <v>126</v>
      </c>
      <c r="C199" s="12"/>
      <c r="D199" s="23">
        <f t="shared" ref="D199:F202" si="45">D200</f>
        <v>268400</v>
      </c>
      <c r="E199" s="23">
        <f t="shared" si="45"/>
        <v>0</v>
      </c>
      <c r="F199" s="23">
        <f t="shared" si="45"/>
        <v>268400</v>
      </c>
      <c r="H199" s="18"/>
    </row>
    <row r="200" spans="1:8" ht="38.25">
      <c r="A200" s="8" t="s">
        <v>213</v>
      </c>
      <c r="B200" s="9" t="s">
        <v>127</v>
      </c>
      <c r="C200" s="12"/>
      <c r="D200" s="23">
        <f t="shared" si="45"/>
        <v>268400</v>
      </c>
      <c r="E200" s="23">
        <f t="shared" si="45"/>
        <v>0</v>
      </c>
      <c r="F200" s="23">
        <f t="shared" si="45"/>
        <v>268400</v>
      </c>
      <c r="H200" s="18"/>
    </row>
    <row r="201" spans="1:8" ht="51">
      <c r="A201" s="8" t="s">
        <v>214</v>
      </c>
      <c r="B201" s="9" t="s">
        <v>128</v>
      </c>
      <c r="C201" s="12"/>
      <c r="D201" s="23">
        <f t="shared" si="45"/>
        <v>268400</v>
      </c>
      <c r="E201" s="23">
        <f t="shared" si="45"/>
        <v>0</v>
      </c>
      <c r="F201" s="23">
        <f t="shared" si="45"/>
        <v>268400</v>
      </c>
      <c r="H201" s="18"/>
    </row>
    <row r="202" spans="1:8" ht="25.5">
      <c r="A202" s="8" t="s">
        <v>153</v>
      </c>
      <c r="B202" s="9" t="s">
        <v>128</v>
      </c>
      <c r="C202" s="12" t="s">
        <v>9</v>
      </c>
      <c r="D202" s="23">
        <f t="shared" si="45"/>
        <v>268400</v>
      </c>
      <c r="E202" s="23">
        <f t="shared" si="45"/>
        <v>0</v>
      </c>
      <c r="F202" s="23">
        <f t="shared" si="45"/>
        <v>268400</v>
      </c>
      <c r="H202" s="18"/>
    </row>
    <row r="203" spans="1:8" ht="29.25" customHeight="1">
      <c r="A203" s="14" t="s">
        <v>154</v>
      </c>
      <c r="B203" s="10" t="s">
        <v>128</v>
      </c>
      <c r="C203" s="15" t="s">
        <v>10</v>
      </c>
      <c r="D203" s="24">
        <v>268400</v>
      </c>
      <c r="E203" s="24"/>
      <c r="F203" s="24">
        <f>D203+E203</f>
        <v>268400</v>
      </c>
      <c r="H203" s="18"/>
    </row>
    <row r="204" spans="1:8" ht="81.75" customHeight="1">
      <c r="A204" s="27" t="s">
        <v>248</v>
      </c>
      <c r="B204" s="30" t="s">
        <v>226</v>
      </c>
      <c r="C204" s="31"/>
      <c r="D204" s="22">
        <f>D205</f>
        <v>10000000</v>
      </c>
      <c r="E204" s="22">
        <f t="shared" ref="E204:F207" si="46">E205</f>
        <v>0</v>
      </c>
      <c r="F204" s="22">
        <f t="shared" si="46"/>
        <v>10000000</v>
      </c>
      <c r="H204" s="18"/>
    </row>
    <row r="205" spans="1:8" ht="56.25" customHeight="1">
      <c r="A205" s="28" t="s">
        <v>247</v>
      </c>
      <c r="B205" s="30" t="s">
        <v>227</v>
      </c>
      <c r="C205" s="31"/>
      <c r="D205" s="22">
        <f>D206</f>
        <v>10000000</v>
      </c>
      <c r="E205" s="22">
        <f t="shared" si="46"/>
        <v>0</v>
      </c>
      <c r="F205" s="22">
        <f t="shared" si="46"/>
        <v>10000000</v>
      </c>
      <c r="H205" s="18"/>
    </row>
    <row r="206" spans="1:8" ht="29.25" customHeight="1">
      <c r="A206" s="28" t="s">
        <v>249</v>
      </c>
      <c r="B206" s="30" t="s">
        <v>228</v>
      </c>
      <c r="C206" s="31"/>
      <c r="D206" s="22">
        <f>D207</f>
        <v>10000000</v>
      </c>
      <c r="E206" s="22">
        <f t="shared" si="46"/>
        <v>0</v>
      </c>
      <c r="F206" s="22">
        <f t="shared" si="46"/>
        <v>10000000</v>
      </c>
      <c r="H206" s="18"/>
    </row>
    <row r="207" spans="1:8" ht="18" customHeight="1">
      <c r="A207" s="28" t="s">
        <v>158</v>
      </c>
      <c r="B207" s="30" t="s">
        <v>228</v>
      </c>
      <c r="C207" s="30" t="s">
        <v>11</v>
      </c>
      <c r="D207" s="22">
        <f>D208</f>
        <v>10000000</v>
      </c>
      <c r="E207" s="22">
        <f t="shared" si="46"/>
        <v>0</v>
      </c>
      <c r="F207" s="22">
        <f t="shared" si="46"/>
        <v>10000000</v>
      </c>
      <c r="H207" s="18"/>
    </row>
    <row r="208" spans="1:8" ht="41.25" customHeight="1">
      <c r="A208" s="29" t="s">
        <v>159</v>
      </c>
      <c r="B208" s="32" t="s">
        <v>228</v>
      </c>
      <c r="C208" s="31" t="s">
        <v>12</v>
      </c>
      <c r="D208" s="24">
        <v>10000000</v>
      </c>
      <c r="E208" s="24"/>
      <c r="F208" s="24">
        <f>D208+E208</f>
        <v>10000000</v>
      </c>
      <c r="H208" s="18"/>
    </row>
    <row r="209" spans="1:8" ht="38.25">
      <c r="A209" s="8" t="s">
        <v>38</v>
      </c>
      <c r="B209" s="9" t="s">
        <v>129</v>
      </c>
      <c r="C209" s="12"/>
      <c r="D209" s="23">
        <f>D210+D217+D220</f>
        <v>19288000</v>
      </c>
      <c r="E209" s="23">
        <f>E210+E217+E220</f>
        <v>0</v>
      </c>
      <c r="F209" s="23">
        <f>F210+F217+F220</f>
        <v>19288000</v>
      </c>
      <c r="H209" s="18"/>
    </row>
    <row r="210" spans="1:8">
      <c r="A210" s="8" t="s">
        <v>215</v>
      </c>
      <c r="B210" s="9" t="s">
        <v>130</v>
      </c>
      <c r="C210" s="12"/>
      <c r="D210" s="23">
        <f>D211+D213+D215</f>
        <v>18461000</v>
      </c>
      <c r="E210" s="23">
        <f>E211+E213+E215</f>
        <v>-60000</v>
      </c>
      <c r="F210" s="23">
        <f>F211+F213+F215</f>
        <v>18401000</v>
      </c>
      <c r="H210" s="18"/>
    </row>
    <row r="211" spans="1:8" ht="63.75">
      <c r="A211" s="8" t="s">
        <v>187</v>
      </c>
      <c r="B211" s="9" t="s">
        <v>130</v>
      </c>
      <c r="C211" s="12" t="s">
        <v>29</v>
      </c>
      <c r="D211" s="23">
        <f>D212</f>
        <v>14995256.9</v>
      </c>
      <c r="E211" s="23">
        <f>E212</f>
        <v>-88489</v>
      </c>
      <c r="F211" s="23">
        <f>F212</f>
        <v>14906767.9</v>
      </c>
      <c r="H211" s="18"/>
    </row>
    <row r="212" spans="1:8" ht="25.5">
      <c r="A212" s="14" t="s">
        <v>216</v>
      </c>
      <c r="B212" s="10" t="s">
        <v>130</v>
      </c>
      <c r="C212" s="15" t="s">
        <v>39</v>
      </c>
      <c r="D212" s="24">
        <v>14995256.9</v>
      </c>
      <c r="E212" s="60">
        <v>-88489</v>
      </c>
      <c r="F212" s="24">
        <f>D212+E212</f>
        <v>14906767.9</v>
      </c>
      <c r="H212" s="18"/>
    </row>
    <row r="213" spans="1:8" ht="25.5">
      <c r="A213" s="8" t="s">
        <v>146</v>
      </c>
      <c r="B213" s="9" t="s">
        <v>130</v>
      </c>
      <c r="C213" s="12" t="s">
        <v>3</v>
      </c>
      <c r="D213" s="23">
        <f>D214</f>
        <v>3377743.1</v>
      </c>
      <c r="E213" s="23">
        <f>E214</f>
        <v>58489</v>
      </c>
      <c r="F213" s="23">
        <f>F214</f>
        <v>3436232.1</v>
      </c>
      <c r="H213" s="18"/>
    </row>
    <row r="214" spans="1:8" ht="25.5">
      <c r="A214" s="14" t="s">
        <v>147</v>
      </c>
      <c r="B214" s="10" t="s">
        <v>130</v>
      </c>
      <c r="C214" s="15" t="s">
        <v>4</v>
      </c>
      <c r="D214" s="24">
        <v>3377743.1</v>
      </c>
      <c r="E214" s="60">
        <v>58489</v>
      </c>
      <c r="F214" s="24">
        <f>D214+E214</f>
        <v>3436232.1</v>
      </c>
      <c r="H214" s="18"/>
    </row>
    <row r="215" spans="1:8">
      <c r="A215" s="8" t="s">
        <v>158</v>
      </c>
      <c r="B215" s="9" t="s">
        <v>130</v>
      </c>
      <c r="C215" s="12" t="s">
        <v>11</v>
      </c>
      <c r="D215" s="23">
        <f>D216</f>
        <v>88000</v>
      </c>
      <c r="E215" s="23">
        <f>E216</f>
        <v>-30000</v>
      </c>
      <c r="F215" s="23">
        <f>F216</f>
        <v>58000</v>
      </c>
      <c r="H215" s="18"/>
    </row>
    <row r="216" spans="1:8">
      <c r="A216" s="14" t="s">
        <v>189</v>
      </c>
      <c r="B216" s="10" t="s">
        <v>130</v>
      </c>
      <c r="C216" s="15" t="s">
        <v>21</v>
      </c>
      <c r="D216" s="24">
        <v>88000</v>
      </c>
      <c r="E216" s="24">
        <v>-30000</v>
      </c>
      <c r="F216" s="24">
        <f>D216+E216</f>
        <v>58000</v>
      </c>
      <c r="H216" s="18"/>
    </row>
    <row r="217" spans="1:8">
      <c r="A217" s="8" t="s">
        <v>217</v>
      </c>
      <c r="B217" s="9" t="s">
        <v>131</v>
      </c>
      <c r="C217" s="12"/>
      <c r="D217" s="23">
        <f t="shared" ref="D217:F218" si="47">D218</f>
        <v>150000</v>
      </c>
      <c r="E217" s="23">
        <f t="shared" si="47"/>
        <v>0</v>
      </c>
      <c r="F217" s="23">
        <f t="shared" si="47"/>
        <v>150000</v>
      </c>
      <c r="H217" s="18"/>
    </row>
    <row r="218" spans="1:8" ht="25.5">
      <c r="A218" s="8" t="s">
        <v>146</v>
      </c>
      <c r="B218" s="9" t="s">
        <v>131</v>
      </c>
      <c r="C218" s="12" t="s">
        <v>3</v>
      </c>
      <c r="D218" s="23">
        <f t="shared" si="47"/>
        <v>150000</v>
      </c>
      <c r="E218" s="23">
        <f t="shared" si="47"/>
        <v>0</v>
      </c>
      <c r="F218" s="23">
        <f t="shared" si="47"/>
        <v>150000</v>
      </c>
      <c r="H218" s="18"/>
    </row>
    <row r="219" spans="1:8" ht="25.5">
      <c r="A219" s="14" t="s">
        <v>147</v>
      </c>
      <c r="B219" s="10" t="s">
        <v>131</v>
      </c>
      <c r="C219" s="15" t="s">
        <v>4</v>
      </c>
      <c r="D219" s="24">
        <v>150000</v>
      </c>
      <c r="E219" s="24"/>
      <c r="F219" s="24">
        <f>D219+E219</f>
        <v>150000</v>
      </c>
      <c r="H219" s="18"/>
    </row>
    <row r="220" spans="1:8" ht="37.5" customHeight="1">
      <c r="A220" s="8" t="s">
        <v>218</v>
      </c>
      <c r="B220" s="9" t="s">
        <v>132</v>
      </c>
      <c r="C220" s="12"/>
      <c r="D220" s="23">
        <f t="shared" ref="D220:F221" si="48">D221</f>
        <v>677000</v>
      </c>
      <c r="E220" s="23">
        <f t="shared" si="48"/>
        <v>60000</v>
      </c>
      <c r="F220" s="23">
        <f t="shared" si="48"/>
        <v>737000</v>
      </c>
      <c r="H220" s="18"/>
    </row>
    <row r="221" spans="1:8" ht="63.75">
      <c r="A221" s="8" t="s">
        <v>187</v>
      </c>
      <c r="B221" s="9" t="s">
        <v>132</v>
      </c>
      <c r="C221" s="12" t="s">
        <v>29</v>
      </c>
      <c r="D221" s="23">
        <f t="shared" si="48"/>
        <v>677000</v>
      </c>
      <c r="E221" s="23">
        <f t="shared" si="48"/>
        <v>60000</v>
      </c>
      <c r="F221" s="23">
        <f t="shared" si="48"/>
        <v>737000</v>
      </c>
      <c r="H221" s="18"/>
    </row>
    <row r="222" spans="1:8" ht="25.5">
      <c r="A222" s="14" t="s">
        <v>216</v>
      </c>
      <c r="B222" s="10" t="s">
        <v>132</v>
      </c>
      <c r="C222" s="15" t="s">
        <v>39</v>
      </c>
      <c r="D222" s="24">
        <v>677000</v>
      </c>
      <c r="E222" s="24">
        <v>60000</v>
      </c>
      <c r="F222" s="24">
        <f>D222+E222</f>
        <v>737000</v>
      </c>
      <c r="H222" s="18"/>
    </row>
    <row r="223" spans="1:8">
      <c r="A223" s="8" t="s">
        <v>40</v>
      </c>
      <c r="B223" s="9" t="s">
        <v>133</v>
      </c>
      <c r="C223" s="12"/>
      <c r="D223" s="23">
        <f>D224+D233</f>
        <v>770000</v>
      </c>
      <c r="E223" s="23">
        <f>E224+E233</f>
        <v>0</v>
      </c>
      <c r="F223" s="23">
        <f>F224+F233</f>
        <v>770000</v>
      </c>
      <c r="H223" s="18"/>
    </row>
    <row r="224" spans="1:8" ht="38.25">
      <c r="A224" s="8" t="s">
        <v>219</v>
      </c>
      <c r="B224" s="9" t="s">
        <v>134</v>
      </c>
      <c r="C224" s="12"/>
      <c r="D224" s="23">
        <f t="shared" ref="D224:F224" si="49">D225</f>
        <v>750000</v>
      </c>
      <c r="E224" s="23">
        <f t="shared" si="49"/>
        <v>0</v>
      </c>
      <c r="F224" s="23">
        <f t="shared" si="49"/>
        <v>750000</v>
      </c>
      <c r="H224" s="18"/>
    </row>
    <row r="225" spans="1:8">
      <c r="A225" s="8" t="s">
        <v>220</v>
      </c>
      <c r="B225" s="9" t="s">
        <v>135</v>
      </c>
      <c r="C225" s="12"/>
      <c r="D225" s="23">
        <f>D226+D228+D230</f>
        <v>750000</v>
      </c>
      <c r="E225" s="23">
        <f t="shared" ref="E225:F225" si="50">E226+E228+E230</f>
        <v>0</v>
      </c>
      <c r="F225" s="23">
        <f t="shared" si="50"/>
        <v>750000</v>
      </c>
      <c r="H225" s="18"/>
    </row>
    <row r="226" spans="1:8" ht="25.5">
      <c r="A226" s="8" t="s">
        <v>146</v>
      </c>
      <c r="B226" s="9" t="s">
        <v>135</v>
      </c>
      <c r="C226" s="12" t="s">
        <v>3</v>
      </c>
      <c r="D226" s="23">
        <f>D227</f>
        <v>39947</v>
      </c>
      <c r="E226" s="23">
        <f t="shared" ref="E226:F226" si="51">E227</f>
        <v>233990</v>
      </c>
      <c r="F226" s="23">
        <f t="shared" si="51"/>
        <v>273937</v>
      </c>
      <c r="H226" s="18"/>
    </row>
    <row r="227" spans="1:8" ht="25.5">
      <c r="A227" s="14" t="s">
        <v>147</v>
      </c>
      <c r="B227" s="10" t="s">
        <v>135</v>
      </c>
      <c r="C227" s="15" t="s">
        <v>4</v>
      </c>
      <c r="D227" s="25">
        <v>39947</v>
      </c>
      <c r="E227" s="25">
        <v>233990</v>
      </c>
      <c r="F227" s="24">
        <f>D227+E227</f>
        <v>273937</v>
      </c>
      <c r="H227" s="18"/>
    </row>
    <row r="228" spans="1:8" ht="31.5" customHeight="1">
      <c r="A228" s="50" t="s">
        <v>153</v>
      </c>
      <c r="B228" s="30" t="s">
        <v>135</v>
      </c>
      <c r="C228" s="30" t="s">
        <v>9</v>
      </c>
      <c r="D228" s="23">
        <f>D229</f>
        <v>161111</v>
      </c>
      <c r="E228" s="23">
        <f t="shared" ref="E228:F228" si="52">E229</f>
        <v>13889</v>
      </c>
      <c r="F228" s="23">
        <f t="shared" si="52"/>
        <v>175000</v>
      </c>
      <c r="H228" s="18"/>
    </row>
    <row r="229" spans="1:8" ht="17.25" customHeight="1">
      <c r="A229" s="55" t="s">
        <v>191</v>
      </c>
      <c r="B229" s="57" t="s">
        <v>135</v>
      </c>
      <c r="C229" s="57" t="s">
        <v>31</v>
      </c>
      <c r="D229" s="25">
        <v>161111</v>
      </c>
      <c r="E229" s="25">
        <v>13889</v>
      </c>
      <c r="F229" s="24">
        <f>D229+E229</f>
        <v>175000</v>
      </c>
      <c r="H229" s="18"/>
    </row>
    <row r="230" spans="1:8">
      <c r="A230" s="8" t="s">
        <v>158</v>
      </c>
      <c r="B230" s="9" t="s">
        <v>135</v>
      </c>
      <c r="C230" s="12" t="s">
        <v>11</v>
      </c>
      <c r="D230" s="23">
        <f>D231+D232</f>
        <v>548942</v>
      </c>
      <c r="E230" s="23">
        <f t="shared" ref="E230:F230" si="53">E231+E232</f>
        <v>-247879</v>
      </c>
      <c r="F230" s="23">
        <f t="shared" si="53"/>
        <v>301063</v>
      </c>
      <c r="H230" s="18"/>
    </row>
    <row r="231" spans="1:8">
      <c r="A231" s="55" t="s">
        <v>257</v>
      </c>
      <c r="B231" s="58" t="s">
        <v>135</v>
      </c>
      <c r="C231" s="58" t="s">
        <v>258</v>
      </c>
      <c r="D231" s="25">
        <v>79236.25</v>
      </c>
      <c r="E231" s="25"/>
      <c r="F231" s="24">
        <f>D231+E231</f>
        <v>79236.25</v>
      </c>
      <c r="H231" s="18"/>
    </row>
    <row r="232" spans="1:8">
      <c r="A232" s="14" t="s">
        <v>221</v>
      </c>
      <c r="B232" s="10" t="s">
        <v>135</v>
      </c>
      <c r="C232" s="15" t="s">
        <v>41</v>
      </c>
      <c r="D232" s="24">
        <v>469705.75</v>
      </c>
      <c r="E232" s="24">
        <v>-247879</v>
      </c>
      <c r="F232" s="24">
        <f>D232+E232</f>
        <v>221826.75</v>
      </c>
      <c r="H232" s="18"/>
    </row>
    <row r="233" spans="1:8" ht="38.25">
      <c r="A233" s="8" t="s">
        <v>251</v>
      </c>
      <c r="B233" s="30" t="s">
        <v>252</v>
      </c>
      <c r="C233" s="30"/>
      <c r="D233" s="22">
        <f>D234</f>
        <v>20000</v>
      </c>
      <c r="E233" s="22">
        <f t="shared" ref="E233:F235" si="54">E234</f>
        <v>0</v>
      </c>
      <c r="F233" s="22">
        <f t="shared" si="54"/>
        <v>20000</v>
      </c>
      <c r="H233" s="18"/>
    </row>
    <row r="234" spans="1:8">
      <c r="A234" s="8" t="s">
        <v>250</v>
      </c>
      <c r="B234" s="30" t="s">
        <v>253</v>
      </c>
      <c r="C234" s="30"/>
      <c r="D234" s="22">
        <f>D235</f>
        <v>20000</v>
      </c>
      <c r="E234" s="22">
        <f t="shared" si="54"/>
        <v>0</v>
      </c>
      <c r="F234" s="22">
        <f t="shared" si="54"/>
        <v>20000</v>
      </c>
      <c r="H234" s="18"/>
    </row>
    <row r="235" spans="1:8">
      <c r="A235" s="8" t="s">
        <v>150</v>
      </c>
      <c r="B235" s="30" t="s">
        <v>253</v>
      </c>
      <c r="C235" s="30" t="s">
        <v>6</v>
      </c>
      <c r="D235" s="22">
        <f>D236</f>
        <v>20000</v>
      </c>
      <c r="E235" s="22">
        <f t="shared" si="54"/>
        <v>0</v>
      </c>
      <c r="F235" s="22">
        <f t="shared" si="54"/>
        <v>20000</v>
      </c>
      <c r="H235" s="18"/>
    </row>
    <row r="236" spans="1:8">
      <c r="A236" s="14" t="s">
        <v>152</v>
      </c>
      <c r="B236" s="45" t="s">
        <v>253</v>
      </c>
      <c r="C236" s="45" t="s">
        <v>8</v>
      </c>
      <c r="D236" s="24">
        <v>20000</v>
      </c>
      <c r="E236" s="24"/>
      <c r="F236" s="24">
        <f>D236+E236</f>
        <v>20000</v>
      </c>
      <c r="H236" s="18"/>
    </row>
    <row r="237" spans="1:8">
      <c r="A237" s="8" t="s">
        <v>42</v>
      </c>
      <c r="B237" s="9" t="s">
        <v>136</v>
      </c>
      <c r="C237" s="12"/>
      <c r="D237" s="23">
        <f>D238+D241</f>
        <v>3177980</v>
      </c>
      <c r="E237" s="23">
        <f t="shared" ref="E237:F237" si="55">E238+E241</f>
        <v>230000</v>
      </c>
      <c r="F237" s="23">
        <f t="shared" si="55"/>
        <v>3407980</v>
      </c>
      <c r="H237" s="18"/>
    </row>
    <row r="238" spans="1:8" ht="38.25">
      <c r="A238" s="8" t="s">
        <v>255</v>
      </c>
      <c r="B238" s="30" t="s">
        <v>256</v>
      </c>
      <c r="C238" s="30"/>
      <c r="D238" s="23">
        <f>D239</f>
        <v>374980</v>
      </c>
      <c r="E238" s="23">
        <f t="shared" ref="E238:E239" si="56">E239</f>
        <v>0</v>
      </c>
      <c r="F238" s="23">
        <f t="shared" ref="F238:F239" si="57">F239</f>
        <v>374980</v>
      </c>
      <c r="H238" s="18"/>
    </row>
    <row r="239" spans="1:8" ht="63.75">
      <c r="A239" s="8" t="s">
        <v>187</v>
      </c>
      <c r="B239" s="30" t="s">
        <v>256</v>
      </c>
      <c r="C239" s="30" t="s">
        <v>29</v>
      </c>
      <c r="D239" s="23">
        <f>D240</f>
        <v>374980</v>
      </c>
      <c r="E239" s="23">
        <f t="shared" si="56"/>
        <v>0</v>
      </c>
      <c r="F239" s="23">
        <f t="shared" si="57"/>
        <v>374980</v>
      </c>
      <c r="H239" s="18"/>
    </row>
    <row r="240" spans="1:8" ht="25.5">
      <c r="A240" s="14" t="s">
        <v>254</v>
      </c>
      <c r="B240" s="46" t="s">
        <v>256</v>
      </c>
      <c r="C240" s="46" t="s">
        <v>39</v>
      </c>
      <c r="D240" s="25">
        <v>374980</v>
      </c>
      <c r="E240" s="25"/>
      <c r="F240" s="24">
        <f>D240+E240</f>
        <v>374980</v>
      </c>
      <c r="H240" s="18"/>
    </row>
    <row r="241" spans="1:8">
      <c r="A241" s="8" t="s">
        <v>42</v>
      </c>
      <c r="B241" s="9" t="s">
        <v>137</v>
      </c>
      <c r="C241" s="12"/>
      <c r="D241" s="23">
        <f>D242+D244</f>
        <v>2803000</v>
      </c>
      <c r="E241" s="23">
        <f>E242+E244</f>
        <v>230000</v>
      </c>
      <c r="F241" s="23">
        <f>F242+F244</f>
        <v>3033000</v>
      </c>
      <c r="H241" s="18"/>
    </row>
    <row r="242" spans="1:8" ht="25.5">
      <c r="A242" s="8" t="s">
        <v>146</v>
      </c>
      <c r="B242" s="9" t="s">
        <v>137</v>
      </c>
      <c r="C242" s="12" t="s">
        <v>3</v>
      </c>
      <c r="D242" s="23">
        <f>D243</f>
        <v>1328623.26</v>
      </c>
      <c r="E242" s="23">
        <f>E243</f>
        <v>169100</v>
      </c>
      <c r="F242" s="23">
        <f>F243</f>
        <v>1497723.26</v>
      </c>
      <c r="H242" s="18"/>
    </row>
    <row r="243" spans="1:8" ht="25.5">
      <c r="A243" s="14" t="s">
        <v>147</v>
      </c>
      <c r="B243" s="10" t="s">
        <v>137</v>
      </c>
      <c r="C243" s="15" t="s">
        <v>4</v>
      </c>
      <c r="D243" s="24">
        <v>1328623.26</v>
      </c>
      <c r="E243" s="60">
        <v>169100</v>
      </c>
      <c r="F243" s="24">
        <f>D243+E243</f>
        <v>1497723.26</v>
      </c>
      <c r="H243" s="18"/>
    </row>
    <row r="244" spans="1:8">
      <c r="A244" s="8" t="s">
        <v>158</v>
      </c>
      <c r="B244" s="9" t="s">
        <v>137</v>
      </c>
      <c r="C244" s="12" t="s">
        <v>11</v>
      </c>
      <c r="D244" s="23">
        <f>D245+D246+D247</f>
        <v>1474376.74</v>
      </c>
      <c r="E244" s="23">
        <f t="shared" ref="E244:F244" si="58">E245+E246+E247</f>
        <v>60900</v>
      </c>
      <c r="F244" s="23">
        <f t="shared" si="58"/>
        <v>1535276.74</v>
      </c>
      <c r="H244" s="18"/>
    </row>
    <row r="245" spans="1:8" ht="39" customHeight="1">
      <c r="A245" s="14" t="s">
        <v>159</v>
      </c>
      <c r="B245" s="10" t="s">
        <v>137</v>
      </c>
      <c r="C245" s="15" t="s">
        <v>12</v>
      </c>
      <c r="D245" s="24">
        <v>796000</v>
      </c>
      <c r="E245" s="24"/>
      <c r="F245" s="24">
        <f>D245+E245</f>
        <v>796000</v>
      </c>
      <c r="H245" s="18"/>
    </row>
    <row r="246" spans="1:8" ht="15.75" customHeight="1">
      <c r="A246" s="14" t="s">
        <v>257</v>
      </c>
      <c r="B246" s="47" t="s">
        <v>137</v>
      </c>
      <c r="C246" s="47" t="s">
        <v>258</v>
      </c>
      <c r="D246" s="24">
        <v>250000</v>
      </c>
      <c r="E246" s="24">
        <v>30000</v>
      </c>
      <c r="F246" s="24">
        <f>D246+E246</f>
        <v>280000</v>
      </c>
      <c r="H246" s="18"/>
    </row>
    <row r="247" spans="1:8">
      <c r="A247" s="14" t="s">
        <v>189</v>
      </c>
      <c r="B247" s="10" t="s">
        <v>137</v>
      </c>
      <c r="C247" s="15" t="s">
        <v>21</v>
      </c>
      <c r="D247" s="24">
        <v>428376.74</v>
      </c>
      <c r="E247" s="24">
        <f>900+30000</f>
        <v>30900</v>
      </c>
      <c r="F247" s="24">
        <f>D247+E247</f>
        <v>459276.74</v>
      </c>
      <c r="H247" s="18"/>
    </row>
    <row r="248" spans="1:8" ht="38.25">
      <c r="A248" s="8" t="s">
        <v>43</v>
      </c>
      <c r="B248" s="9" t="s">
        <v>138</v>
      </c>
      <c r="C248" s="12"/>
      <c r="D248" s="23">
        <f>D249+D252</f>
        <v>2538186.27</v>
      </c>
      <c r="E248" s="23">
        <f>E249+E252</f>
        <v>0</v>
      </c>
      <c r="F248" s="23">
        <f>F249+F252</f>
        <v>2538186.27</v>
      </c>
      <c r="H248" s="18"/>
    </row>
    <row r="249" spans="1:8">
      <c r="A249" s="8" t="s">
        <v>215</v>
      </c>
      <c r="B249" s="9" t="s">
        <v>139</v>
      </c>
      <c r="C249" s="12"/>
      <c r="D249" s="23">
        <f t="shared" ref="D249:F250" si="59">D250</f>
        <v>306000</v>
      </c>
      <c r="E249" s="23">
        <f t="shared" si="59"/>
        <v>0</v>
      </c>
      <c r="F249" s="23">
        <f t="shared" si="59"/>
        <v>306000</v>
      </c>
      <c r="G249" s="11"/>
      <c r="H249" s="18"/>
    </row>
    <row r="250" spans="1:8" ht="63.75">
      <c r="A250" s="8" t="s">
        <v>187</v>
      </c>
      <c r="B250" s="9" t="s">
        <v>139</v>
      </c>
      <c r="C250" s="12" t="s">
        <v>29</v>
      </c>
      <c r="D250" s="23">
        <f t="shared" si="59"/>
        <v>306000</v>
      </c>
      <c r="E250" s="23">
        <f t="shared" si="59"/>
        <v>0</v>
      </c>
      <c r="F250" s="23">
        <f t="shared" si="59"/>
        <v>306000</v>
      </c>
      <c r="G250" s="11"/>
      <c r="H250" s="18"/>
    </row>
    <row r="251" spans="1:8" ht="25.5">
      <c r="A251" s="14" t="s">
        <v>216</v>
      </c>
      <c r="B251" s="10" t="s">
        <v>139</v>
      </c>
      <c r="C251" s="15" t="s">
        <v>39</v>
      </c>
      <c r="D251" s="24">
        <v>306000</v>
      </c>
      <c r="E251" s="24"/>
      <c r="F251" s="24">
        <f>D251+E251</f>
        <v>306000</v>
      </c>
      <c r="H251" s="18"/>
    </row>
    <row r="252" spans="1:8" ht="25.5">
      <c r="A252" s="8" t="s">
        <v>222</v>
      </c>
      <c r="B252" s="9" t="s">
        <v>140</v>
      </c>
      <c r="C252" s="12"/>
      <c r="D252" s="23">
        <f>D253+D255+D257</f>
        <v>2232186.27</v>
      </c>
      <c r="E252" s="23">
        <f>E253+E255+E257</f>
        <v>0</v>
      </c>
      <c r="F252" s="23">
        <f>F253+F255+F257</f>
        <v>2232186.27</v>
      </c>
      <c r="H252" s="18"/>
    </row>
    <row r="253" spans="1:8" ht="63.75">
      <c r="A253" s="8" t="s">
        <v>187</v>
      </c>
      <c r="B253" s="9" t="s">
        <v>140</v>
      </c>
      <c r="C253" s="12" t="s">
        <v>29</v>
      </c>
      <c r="D253" s="23">
        <f>D254</f>
        <v>1873186.27</v>
      </c>
      <c r="E253" s="23">
        <f>E254</f>
        <v>0</v>
      </c>
      <c r="F253" s="23">
        <f>F254</f>
        <v>1873186.27</v>
      </c>
      <c r="H253" s="18"/>
    </row>
    <row r="254" spans="1:8" ht="25.5">
      <c r="A254" s="14" t="s">
        <v>216</v>
      </c>
      <c r="B254" s="10" t="s">
        <v>140</v>
      </c>
      <c r="C254" s="15" t="s">
        <v>39</v>
      </c>
      <c r="D254" s="24">
        <v>1873186.27</v>
      </c>
      <c r="E254" s="24"/>
      <c r="F254" s="24">
        <f>D254+E254</f>
        <v>1873186.27</v>
      </c>
      <c r="H254" s="18"/>
    </row>
    <row r="255" spans="1:8" ht="25.5">
      <c r="A255" s="8" t="s">
        <v>146</v>
      </c>
      <c r="B255" s="9" t="s">
        <v>140</v>
      </c>
      <c r="C255" s="12" t="s">
        <v>3</v>
      </c>
      <c r="D255" s="23">
        <f>D256</f>
        <v>344000</v>
      </c>
      <c r="E255" s="23">
        <f>E256</f>
        <v>0</v>
      </c>
      <c r="F255" s="23">
        <f>F256</f>
        <v>344000</v>
      </c>
      <c r="H255" s="18"/>
    </row>
    <row r="256" spans="1:8" ht="25.5">
      <c r="A256" s="14" t="s">
        <v>147</v>
      </c>
      <c r="B256" s="10" t="s">
        <v>140</v>
      </c>
      <c r="C256" s="15" t="s">
        <v>4</v>
      </c>
      <c r="D256" s="24">
        <v>344000</v>
      </c>
      <c r="E256" s="24"/>
      <c r="F256" s="24">
        <f>D256+E256</f>
        <v>344000</v>
      </c>
      <c r="H256" s="18"/>
    </row>
    <row r="257" spans="1:8">
      <c r="A257" s="8" t="s">
        <v>158</v>
      </c>
      <c r="B257" s="9" t="s">
        <v>140</v>
      </c>
      <c r="C257" s="12" t="s">
        <v>11</v>
      </c>
      <c r="D257" s="23">
        <f>D258</f>
        <v>15000</v>
      </c>
      <c r="E257" s="23">
        <f>E258</f>
        <v>0</v>
      </c>
      <c r="F257" s="23">
        <f>F258</f>
        <v>15000</v>
      </c>
      <c r="H257" s="18"/>
    </row>
    <row r="258" spans="1:8">
      <c r="A258" s="14" t="s">
        <v>189</v>
      </c>
      <c r="B258" s="10" t="s">
        <v>140</v>
      </c>
      <c r="C258" s="15" t="s">
        <v>21</v>
      </c>
      <c r="D258" s="24">
        <v>15000</v>
      </c>
      <c r="E258" s="24"/>
      <c r="F258" s="24">
        <f>D258+E258</f>
        <v>15000</v>
      </c>
      <c r="H258" s="18"/>
    </row>
    <row r="259" spans="1:8">
      <c r="A259" s="8" t="s">
        <v>44</v>
      </c>
      <c r="B259" s="9" t="s">
        <v>141</v>
      </c>
      <c r="C259" s="12"/>
      <c r="D259" s="25">
        <f t="shared" ref="D259:F262" si="60">D260</f>
        <v>4400000</v>
      </c>
      <c r="E259" s="25">
        <f t="shared" si="60"/>
        <v>443000</v>
      </c>
      <c r="F259" s="25">
        <f t="shared" si="60"/>
        <v>4843000</v>
      </c>
      <c r="H259" s="18"/>
    </row>
    <row r="260" spans="1:8" ht="25.5">
      <c r="A260" s="8" t="s">
        <v>223</v>
      </c>
      <c r="B260" s="9" t="s">
        <v>142</v>
      </c>
      <c r="C260" s="12"/>
      <c r="D260" s="23">
        <f t="shared" si="60"/>
        <v>4400000</v>
      </c>
      <c r="E260" s="23">
        <f t="shared" si="60"/>
        <v>443000</v>
      </c>
      <c r="F260" s="23">
        <f t="shared" si="60"/>
        <v>4843000</v>
      </c>
      <c r="H260" s="18"/>
    </row>
    <row r="261" spans="1:8" ht="25.5">
      <c r="A261" s="8" t="s">
        <v>224</v>
      </c>
      <c r="B261" s="9" t="s">
        <v>143</v>
      </c>
      <c r="C261" s="12"/>
      <c r="D261" s="23">
        <f t="shared" si="60"/>
        <v>4400000</v>
      </c>
      <c r="E261" s="23">
        <f t="shared" si="60"/>
        <v>443000</v>
      </c>
      <c r="F261" s="23">
        <f t="shared" si="60"/>
        <v>4843000</v>
      </c>
      <c r="H261" s="18"/>
    </row>
    <row r="262" spans="1:8">
      <c r="A262" s="8" t="s">
        <v>158</v>
      </c>
      <c r="B262" s="9" t="s">
        <v>143</v>
      </c>
      <c r="C262" s="12" t="s">
        <v>11</v>
      </c>
      <c r="D262" s="23">
        <f t="shared" si="60"/>
        <v>4400000</v>
      </c>
      <c r="E262" s="23">
        <f t="shared" si="60"/>
        <v>443000</v>
      </c>
      <c r="F262" s="23">
        <f t="shared" si="60"/>
        <v>4843000</v>
      </c>
      <c r="H262" s="18"/>
    </row>
    <row r="263" spans="1:8" ht="42.75" customHeight="1">
      <c r="A263" s="14" t="s">
        <v>159</v>
      </c>
      <c r="B263" s="10" t="s">
        <v>143</v>
      </c>
      <c r="C263" s="15" t="s">
        <v>12</v>
      </c>
      <c r="D263" s="24">
        <v>4400000</v>
      </c>
      <c r="E263" s="24">
        <v>443000</v>
      </c>
      <c r="F263" s="24">
        <f>D263+E263</f>
        <v>4843000</v>
      </c>
      <c r="H263" s="18"/>
    </row>
    <row r="264" spans="1:8" ht="20.25" customHeight="1">
      <c r="A264" s="16" t="s">
        <v>45</v>
      </c>
      <c r="B264" s="16"/>
      <c r="C264" s="17"/>
      <c r="D264" s="23">
        <f>D13+D22+D48+D53+D66+D74+D79+D84+D91+D108+D113+D150+D161+D169+D174+D179+D199+D204+D209+D223+D237+D248+D259</f>
        <v>363961204.23999995</v>
      </c>
      <c r="E264" s="23">
        <f>E13+E22+E48+E53+E66+E74+E79+E84+E91+E108+E113+E150+E161+E169+E174+E179+E199+E204+E209+E223+E237+E248+E259</f>
        <v>40788256.919999994</v>
      </c>
      <c r="F264" s="23">
        <f>F13+F22+F48+F53+F66+F74+F79+F84+F91+F108+F113+F150+F161+F169+F174+F179+F199+F204+F209+F223+F237+F248+F259</f>
        <v>404749461.15999997</v>
      </c>
      <c r="H264" s="18"/>
    </row>
  </sheetData>
  <mergeCells count="1">
    <mergeCell ref="A9:F9"/>
  </mergeCells>
  <pageMargins left="0.59055118110236227" right="0.11811023622047245" top="0.15748031496062992" bottom="0.15748031496062992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измен целевые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Duma</cp:lastModifiedBy>
  <cp:lastPrinted>2016-12-16T11:51:46Z</cp:lastPrinted>
  <dcterms:created xsi:type="dcterms:W3CDTF">2015-08-11T06:17:00Z</dcterms:created>
  <dcterms:modified xsi:type="dcterms:W3CDTF">2016-12-27T12:22:35Z</dcterms:modified>
</cp:coreProperties>
</file>