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35" windowHeight="7425"/>
  </bookViews>
  <sheets>
    <sheet name="измен целевые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153" i="2"/>
  <c r="E153"/>
  <c r="D153"/>
  <c r="F243"/>
  <c r="E243"/>
  <c r="D243"/>
  <c r="F245"/>
  <c r="F239"/>
  <c r="F238" s="1"/>
  <c r="F237" s="1"/>
  <c r="E238"/>
  <c r="D238"/>
  <c r="D237" s="1"/>
  <c r="E237"/>
  <c r="F235"/>
  <c r="F234"/>
  <c r="E234"/>
  <c r="F233"/>
  <c r="E233"/>
  <c r="F232"/>
  <c r="E232"/>
  <c r="D234"/>
  <c r="D233" s="1"/>
  <c r="D232" s="1"/>
  <c r="E231"/>
  <c r="F229"/>
  <c r="F228" s="1"/>
  <c r="E228"/>
  <c r="D228"/>
  <c r="F162" l="1"/>
  <c r="F161" s="1"/>
  <c r="F160" s="1"/>
  <c r="E161"/>
  <c r="E160"/>
  <c r="D161"/>
  <c r="D160" s="1"/>
  <c r="E155"/>
  <c r="E154" s="1"/>
  <c r="D155"/>
  <c r="D154" s="1"/>
  <c r="F156"/>
  <c r="F155" s="1"/>
  <c r="F154" s="1"/>
  <c r="E108"/>
  <c r="E107" s="1"/>
  <c r="E106" s="1"/>
  <c r="D108"/>
  <c r="F109"/>
  <c r="F108" s="1"/>
  <c r="F107" s="1"/>
  <c r="F106" s="1"/>
  <c r="F105"/>
  <c r="F104" s="1"/>
  <c r="F103" s="1"/>
  <c r="E104"/>
  <c r="E103" s="1"/>
  <c r="D107"/>
  <c r="D106" s="1"/>
  <c r="D104"/>
  <c r="D103" s="1"/>
  <c r="E60"/>
  <c r="E59" s="1"/>
  <c r="E58" s="1"/>
  <c r="F66"/>
  <c r="F65" s="1"/>
  <c r="F64" s="1"/>
  <c r="E65"/>
  <c r="E64" s="1"/>
  <c r="D65"/>
  <c r="D64" s="1"/>
  <c r="E29"/>
  <c r="D29"/>
  <c r="F30"/>
  <c r="F29" s="1"/>
  <c r="F43"/>
  <c r="F42" s="1"/>
  <c r="F41" s="1"/>
  <c r="F40" s="1"/>
  <c r="E42"/>
  <c r="E41" s="1"/>
  <c r="E40" s="1"/>
  <c r="D42"/>
  <c r="D41" s="1"/>
  <c r="D40" s="1"/>
  <c r="F210"/>
  <c r="F209" s="1"/>
  <c r="F208" s="1"/>
  <c r="F207" s="1"/>
  <c r="F206" s="1"/>
  <c r="E209"/>
  <c r="E208" s="1"/>
  <c r="E207" s="1"/>
  <c r="E206" s="1"/>
  <c r="D209"/>
  <c r="D208" s="1"/>
  <c r="D207" s="1"/>
  <c r="D206" s="1"/>
  <c r="F262"/>
  <c r="F261" s="1"/>
  <c r="F260" s="1"/>
  <c r="F259" s="1"/>
  <c r="F258" s="1"/>
  <c r="F257"/>
  <c r="F255"/>
  <c r="F254" s="1"/>
  <c r="F253"/>
  <c r="F252" s="1"/>
  <c r="F250"/>
  <c r="F249" s="1"/>
  <c r="F248" s="1"/>
  <c r="F246"/>
  <c r="F244"/>
  <c r="F242"/>
  <c r="F231"/>
  <c r="F230" s="1"/>
  <c r="F224"/>
  <c r="F221"/>
  <c r="F220" s="1"/>
  <c r="F219" s="1"/>
  <c r="F218"/>
  <c r="F216"/>
  <c r="F215" s="1"/>
  <c r="F214"/>
  <c r="F205"/>
  <c r="F204" s="1"/>
  <c r="F203" s="1"/>
  <c r="F202" s="1"/>
  <c r="F201" s="1"/>
  <c r="F200"/>
  <c r="F198"/>
  <c r="F197" s="1"/>
  <c r="F195"/>
  <c r="F193"/>
  <c r="F192" s="1"/>
  <c r="F190"/>
  <c r="F187"/>
  <c r="F186" s="1"/>
  <c r="F185"/>
  <c r="F180"/>
  <c r="F179" s="1"/>
  <c r="F178" s="1"/>
  <c r="F177" s="1"/>
  <c r="F176" s="1"/>
  <c r="F175"/>
  <c r="F170"/>
  <c r="F169" s="1"/>
  <c r="F168" s="1"/>
  <c r="F167"/>
  <c r="F166" s="1"/>
  <c r="F165" s="1"/>
  <c r="F159"/>
  <c r="F158" s="1"/>
  <c r="F157" s="1"/>
  <c r="F152" s="1"/>
  <c r="F263" s="1"/>
  <c r="F151"/>
  <c r="F146"/>
  <c r="F145" s="1"/>
  <c r="F144" s="1"/>
  <c r="F143" s="1"/>
  <c r="F142" s="1"/>
  <c r="F141"/>
  <c r="F136"/>
  <c r="F135" s="1"/>
  <c r="F134"/>
  <c r="F132"/>
  <c r="F131" s="1"/>
  <c r="F127"/>
  <c r="F124"/>
  <c r="F123" s="1"/>
  <c r="F122"/>
  <c r="F120"/>
  <c r="F119" s="1"/>
  <c r="F114"/>
  <c r="F102"/>
  <c r="F101" s="1"/>
  <c r="F100" s="1"/>
  <c r="F99"/>
  <c r="F97"/>
  <c r="F96" s="1"/>
  <c r="E91"/>
  <c r="E89"/>
  <c r="F92"/>
  <c r="F91" s="1"/>
  <c r="F90"/>
  <c r="F89" s="1"/>
  <c r="D91"/>
  <c r="D89"/>
  <c r="D88" s="1"/>
  <c r="D87" s="1"/>
  <c r="F85"/>
  <c r="F84" s="1"/>
  <c r="F83" s="1"/>
  <c r="F82" s="1"/>
  <c r="F81" s="1"/>
  <c r="F80"/>
  <c r="F79" s="1"/>
  <c r="F78" s="1"/>
  <c r="F77"/>
  <c r="F76" s="1"/>
  <c r="F75" s="1"/>
  <c r="F74"/>
  <c r="F73" s="1"/>
  <c r="F72" s="1"/>
  <c r="F71"/>
  <c r="F63"/>
  <c r="F62" s="1"/>
  <c r="F61" s="1"/>
  <c r="F60"/>
  <c r="F59" s="1"/>
  <c r="F58" s="1"/>
  <c r="F55"/>
  <c r="F54" s="1"/>
  <c r="F53"/>
  <c r="F48"/>
  <c r="F47" s="1"/>
  <c r="F46" s="1"/>
  <c r="F45" s="1"/>
  <c r="F44" s="1"/>
  <c r="F39"/>
  <c r="F36"/>
  <c r="F35" s="1"/>
  <c r="F34" s="1"/>
  <c r="F33"/>
  <c r="F28"/>
  <c r="F27" s="1"/>
  <c r="F25"/>
  <c r="F23"/>
  <c r="F22"/>
  <c r="F17"/>
  <c r="F16" s="1"/>
  <c r="F15" s="1"/>
  <c r="F14" s="1"/>
  <c r="F13" s="1"/>
  <c r="F256"/>
  <c r="F241"/>
  <c r="F223"/>
  <c r="F222" s="1"/>
  <c r="F217"/>
  <c r="F213"/>
  <c r="F199"/>
  <c r="F194"/>
  <c r="F189"/>
  <c r="F188" s="1"/>
  <c r="F184"/>
  <c r="F174"/>
  <c r="F173" s="1"/>
  <c r="F172" s="1"/>
  <c r="F171" s="1"/>
  <c r="F150"/>
  <c r="F149" s="1"/>
  <c r="F148" s="1"/>
  <c r="F147" s="1"/>
  <c r="F140"/>
  <c r="F139" s="1"/>
  <c r="F138" s="1"/>
  <c r="F137" s="1"/>
  <c r="F133"/>
  <c r="F126"/>
  <c r="F125" s="1"/>
  <c r="F121"/>
  <c r="F113"/>
  <c r="F112" s="1"/>
  <c r="F111" s="1"/>
  <c r="F110" s="1"/>
  <c r="F98"/>
  <c r="F70"/>
  <c r="F69" s="1"/>
  <c r="F52"/>
  <c r="F38"/>
  <c r="F37" s="1"/>
  <c r="F32"/>
  <c r="F31" s="1"/>
  <c r="F24"/>
  <c r="D261"/>
  <c r="D260" s="1"/>
  <c r="D256"/>
  <c r="D254"/>
  <c r="D252"/>
  <c r="D249"/>
  <c r="D248" s="1"/>
  <c r="D241"/>
  <c r="D230"/>
  <c r="D223"/>
  <c r="D222" s="1"/>
  <c r="D220"/>
  <c r="D219" s="1"/>
  <c r="D217"/>
  <c r="D215"/>
  <c r="D213"/>
  <c r="D204"/>
  <c r="D203" s="1"/>
  <c r="D199"/>
  <c r="D197"/>
  <c r="D194"/>
  <c r="D192"/>
  <c r="D189"/>
  <c r="D188" s="1"/>
  <c r="D186"/>
  <c r="D184"/>
  <c r="D179"/>
  <c r="D178" s="1"/>
  <c r="D177" s="1"/>
  <c r="D174"/>
  <c r="D173" s="1"/>
  <c r="D172" s="1"/>
  <c r="D169"/>
  <c r="D168" s="1"/>
  <c r="D166"/>
  <c r="D165" s="1"/>
  <c r="D158"/>
  <c r="D157" s="1"/>
  <c r="D150"/>
  <c r="D149" s="1"/>
  <c r="D148" s="1"/>
  <c r="D145"/>
  <c r="D144" s="1"/>
  <c r="D143" s="1"/>
  <c r="D140"/>
  <c r="D139" s="1"/>
  <c r="D138" s="1"/>
  <c r="D135"/>
  <c r="D133"/>
  <c r="D131"/>
  <c r="D126"/>
  <c r="D125" s="1"/>
  <c r="D123"/>
  <c r="D121"/>
  <c r="D119"/>
  <c r="D113"/>
  <c r="D112" s="1"/>
  <c r="D101"/>
  <c r="D100" s="1"/>
  <c r="D98"/>
  <c r="D96"/>
  <c r="D84"/>
  <c r="D83" s="1"/>
  <c r="D82" s="1"/>
  <c r="D79"/>
  <c r="D78" s="1"/>
  <c r="D76"/>
  <c r="D75" s="1"/>
  <c r="D73"/>
  <c r="D72" s="1"/>
  <c r="D70"/>
  <c r="D69" s="1"/>
  <c r="D62"/>
  <c r="D61" s="1"/>
  <c r="D59"/>
  <c r="D58" s="1"/>
  <c r="D54"/>
  <c r="D52"/>
  <c r="D47"/>
  <c r="D46" s="1"/>
  <c r="D38"/>
  <c r="D37" s="1"/>
  <c r="D35"/>
  <c r="D34" s="1"/>
  <c r="D32"/>
  <c r="D31" s="1"/>
  <c r="D27"/>
  <c r="D26" s="1"/>
  <c r="D24"/>
  <c r="D21"/>
  <c r="D16"/>
  <c r="D15" s="1"/>
  <c r="D14" s="1"/>
  <c r="E249"/>
  <c r="E248" s="1"/>
  <c r="E261"/>
  <c r="E260" s="1"/>
  <c r="E259" s="1"/>
  <c r="E258" s="1"/>
  <c r="E256"/>
  <c r="E254"/>
  <c r="E252"/>
  <c r="E241"/>
  <c r="E230"/>
  <c r="E223"/>
  <c r="E222" s="1"/>
  <c r="E220"/>
  <c r="E219" s="1"/>
  <c r="E217"/>
  <c r="E215"/>
  <c r="E213"/>
  <c r="E204"/>
  <c r="E203" s="1"/>
  <c r="E202" s="1"/>
  <c r="E201" s="1"/>
  <c r="E199"/>
  <c r="E197"/>
  <c r="E194"/>
  <c r="E192"/>
  <c r="E189"/>
  <c r="E188" s="1"/>
  <c r="E186"/>
  <c r="E184"/>
  <c r="E179"/>
  <c r="E178" s="1"/>
  <c r="E177" s="1"/>
  <c r="E176" s="1"/>
  <c r="E174"/>
  <c r="E173" s="1"/>
  <c r="E172" s="1"/>
  <c r="E171" s="1"/>
  <c r="E169"/>
  <c r="E168" s="1"/>
  <c r="E166"/>
  <c r="E165" s="1"/>
  <c r="E158"/>
  <c r="E157" s="1"/>
  <c r="E152" s="1"/>
  <c r="E263" s="1"/>
  <c r="E150"/>
  <c r="E149" s="1"/>
  <c r="E148" s="1"/>
  <c r="E147" s="1"/>
  <c r="E145"/>
  <c r="E144" s="1"/>
  <c r="E143" s="1"/>
  <c r="E142" s="1"/>
  <c r="E140"/>
  <c r="E139" s="1"/>
  <c r="E138" s="1"/>
  <c r="E137" s="1"/>
  <c r="E133"/>
  <c r="E135"/>
  <c r="E131"/>
  <c r="E126"/>
  <c r="E125" s="1"/>
  <c r="E123"/>
  <c r="E121"/>
  <c r="E119"/>
  <c r="E113"/>
  <c r="E112" s="1"/>
  <c r="E111" s="1"/>
  <c r="E110" s="1"/>
  <c r="E101"/>
  <c r="E100" s="1"/>
  <c r="E98"/>
  <c r="E96"/>
  <c r="E88"/>
  <c r="E87" s="1"/>
  <c r="E86" s="1"/>
  <c r="E84"/>
  <c r="E83" s="1"/>
  <c r="E82" s="1"/>
  <c r="E81" s="1"/>
  <c r="E79"/>
  <c r="E78" s="1"/>
  <c r="E76"/>
  <c r="E75" s="1"/>
  <c r="E73"/>
  <c r="E72" s="1"/>
  <c r="E70"/>
  <c r="E69" s="1"/>
  <c r="E62"/>
  <c r="E61" s="1"/>
  <c r="E54"/>
  <c r="E52"/>
  <c r="E47"/>
  <c r="E46" s="1"/>
  <c r="E45" s="1"/>
  <c r="E44" s="1"/>
  <c r="E38"/>
  <c r="E37" s="1"/>
  <c r="E35"/>
  <c r="E34" s="1"/>
  <c r="E32"/>
  <c r="E31" s="1"/>
  <c r="E27"/>
  <c r="E26" s="1"/>
  <c r="E24"/>
  <c r="E21"/>
  <c r="E16"/>
  <c r="E15" s="1"/>
  <c r="E14" s="1"/>
  <c r="E13" s="1"/>
  <c r="E227" l="1"/>
  <c r="E226" s="1"/>
  <c r="E225" s="1"/>
  <c r="F227"/>
  <c r="F226" s="1"/>
  <c r="F225" s="1"/>
  <c r="D227"/>
  <c r="D226" s="1"/>
  <c r="D225" s="1"/>
  <c r="D57"/>
  <c r="D56" s="1"/>
  <c r="F26"/>
  <c r="F57"/>
  <c r="F56" s="1"/>
  <c r="E57"/>
  <c r="D20"/>
  <c r="D19" s="1"/>
  <c r="D18" s="1"/>
  <c r="D118"/>
  <c r="D117" s="1"/>
  <c r="D116" s="1"/>
  <c r="D130"/>
  <c r="D129" s="1"/>
  <c r="D128" s="1"/>
  <c r="D196"/>
  <c r="F21"/>
  <c r="D68"/>
  <c r="D67" s="1"/>
  <c r="E191"/>
  <c r="D51"/>
  <c r="D50" s="1"/>
  <c r="D49" s="1"/>
  <c r="D164"/>
  <c r="D163" s="1"/>
  <c r="D183"/>
  <c r="D212"/>
  <c r="D211" s="1"/>
  <c r="E240"/>
  <c r="E236" s="1"/>
  <c r="D95"/>
  <c r="D191"/>
  <c r="D240"/>
  <c r="D236" s="1"/>
  <c r="F196"/>
  <c r="F20"/>
  <c r="F118"/>
  <c r="F130"/>
  <c r="F129" s="1"/>
  <c r="F128" s="1"/>
  <c r="E130"/>
  <c r="E129" s="1"/>
  <c r="E128" s="1"/>
  <c r="D251"/>
  <c r="D247" s="1"/>
  <c r="E56"/>
  <c r="E212"/>
  <c r="E211" s="1"/>
  <c r="F212"/>
  <c r="F211" s="1"/>
  <c r="E196"/>
  <c r="F191"/>
  <c r="E183"/>
  <c r="F183"/>
  <c r="F164"/>
  <c r="F163" s="1"/>
  <c r="E164"/>
  <c r="E163" s="1"/>
  <c r="F117"/>
  <c r="F116" s="1"/>
  <c r="E118"/>
  <c r="E117" s="1"/>
  <c r="E116" s="1"/>
  <c r="E95"/>
  <c r="E94" s="1"/>
  <c r="E93" s="1"/>
  <c r="F95"/>
  <c r="F94" s="1"/>
  <c r="F93" s="1"/>
  <c r="F88"/>
  <c r="F87" s="1"/>
  <c r="F86" s="1"/>
  <c r="F68"/>
  <c r="F67" s="1"/>
  <c r="E68"/>
  <c r="E67" s="1"/>
  <c r="F51"/>
  <c r="F50" s="1"/>
  <c r="F49" s="1"/>
  <c r="F19"/>
  <c r="F18" s="1"/>
  <c r="E20"/>
  <c r="E19" s="1"/>
  <c r="E18" s="1"/>
  <c r="E251"/>
  <c r="E247" s="1"/>
  <c r="F240"/>
  <c r="F236" s="1"/>
  <c r="F251"/>
  <c r="F247" s="1"/>
  <c r="D13"/>
  <c r="D86"/>
  <c r="D111"/>
  <c r="D202"/>
  <c r="D45"/>
  <c r="D137"/>
  <c r="D142"/>
  <c r="D147"/>
  <c r="D152"/>
  <c r="D263" s="1"/>
  <c r="D171"/>
  <c r="D176"/>
  <c r="D259"/>
  <c r="D81"/>
  <c r="E51"/>
  <c r="E182" l="1"/>
  <c r="E181" s="1"/>
  <c r="D94"/>
  <c r="D93" s="1"/>
  <c r="D182"/>
  <c r="F182"/>
  <c r="F181" s="1"/>
  <c r="F115"/>
  <c r="E115"/>
  <c r="D181"/>
  <c r="D258"/>
  <c r="D115"/>
  <c r="D44"/>
  <c r="D201"/>
  <c r="D110"/>
  <c r="E50"/>
  <c r="E49" l="1"/>
</calcChain>
</file>

<file path=xl/sharedStrings.xml><?xml version="1.0" encoding="utf-8"?>
<sst xmlns="http://schemas.openxmlformats.org/spreadsheetml/2006/main" count="660" uniqueCount="271">
  <si>
    <t>(рублей)</t>
  </si>
  <si>
    <t>Наименование</t>
  </si>
  <si>
    <t>Муниципальная программа "Безопасный город" муниципального образования городское поселение "Город Малоярославец" на 2014-2017 годы"</t>
  </si>
  <si>
    <t>200</t>
  </si>
  <si>
    <t>240</t>
  </si>
  <si>
    <t>Муниципальная программа "Социальная поддержка граждан муниципального образования городское поселение "Город Малоярославец"</t>
  </si>
  <si>
    <t>300</t>
  </si>
  <si>
    <t>310</t>
  </si>
  <si>
    <t>360</t>
  </si>
  <si>
    <t>600</t>
  </si>
  <si>
    <t>630</t>
  </si>
  <si>
    <t>800</t>
  </si>
  <si>
    <t>810</t>
  </si>
  <si>
    <t>500</t>
  </si>
  <si>
    <t>540</t>
  </si>
  <si>
    <t>Муниципальная программа "Поддержка территориального общественного самоуправления в муниципальном образовании городское поселение "Город Малоярославец"</t>
  </si>
  <si>
    <t>Муниципальная программа "Развитие дорожного хозяйства в муниципальном образовании городское поселение "Город Малоярославец" на 2014-2020 годы"</t>
  </si>
  <si>
    <t>400</t>
  </si>
  <si>
    <t>410</t>
  </si>
  <si>
    <t>Муниципальная адресная программа "Переселение граждан из аварийного жилищного фонда в муниципальном образовании городское поселение "Город Малоярославец" Калужской области на 2013-2017 годы"</t>
  </si>
  <si>
    <t>Муниципальная программа "Капитальный ремонт многоквартирных домов на территории муниципального образования городское поселение "Город Малоярославец" на 2014-2020 годы"</t>
  </si>
  <si>
    <t>850</t>
  </si>
  <si>
    <t>Муниципальная программа "Управление муниципальным имуществом муниципального образования городское поселение "Город Малоярославец" на 2014-2020 годы"</t>
  </si>
  <si>
    <t>Муниципальная программа "Энергосбережение и повышение энергоэффективности в муниципальном образовании городское поселение "Город Малоярославец" на 2014-2020 годы"</t>
  </si>
  <si>
    <t>460</t>
  </si>
  <si>
    <t>Муниципальная программа "Повышение эффективности бюджетных расходов муниципального образования городское поселение "Город Малоярославец"</t>
  </si>
  <si>
    <t>700</t>
  </si>
  <si>
    <t>730</t>
  </si>
  <si>
    <t>Муниципальная программа "Развитие культуры в муниципальном образовании городское поселение "Город Малоярославец" на 2014-2020 годы"</t>
  </si>
  <si>
    <t>100</t>
  </si>
  <si>
    <t>110</t>
  </si>
  <si>
    <t>610</t>
  </si>
  <si>
    <t>Муниципальная программа "Чистая вода в муниципальном образовании городское поселение "Город Малоярославец" на 2014-2020 годы"</t>
  </si>
  <si>
    <t>Муниципальная программа "Развитие физической культуры и спорта в муниципальном образовании городское поселение "Город Малоярославец" на 2014-2020 годы"</t>
  </si>
  <si>
    <t>Муниципальная программа "Развитие градостроительной деятельности муниципального образования городское поселение "Город Малоярославец"</t>
  </si>
  <si>
    <t>Муниципальная программа "Развитие туризма в муниципальном образовании городское поселение "Город Малоярославец" на 2014-2020 годы"</t>
  </si>
  <si>
    <t>Муниципальная программа "Благоустройство территории муниципального образования городское поселение "Город Малоярославец" на 2014-2020 годы"</t>
  </si>
  <si>
    <t>Муниципальная программа "Поддержка казачьих обществ в муниципальном образовании городское поселение "Город Малоярославец" на 2014-2020 годы"</t>
  </si>
  <si>
    <t>Обеспечение деятельности Администрации муниципального образования городское поселение "Город Малоярославец"</t>
  </si>
  <si>
    <t>120</t>
  </si>
  <si>
    <t>Резервные фонды</t>
  </si>
  <si>
    <t>870</t>
  </si>
  <si>
    <t>Выполнение других обязательств государства</t>
  </si>
  <si>
    <t>Обеспечение деятельности Городской Думы муниципального образования городское поселение "Город Малоярославец"</t>
  </si>
  <si>
    <t>Мероприятия в области средств массовой информации</t>
  </si>
  <si>
    <t>Итого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</si>
  <si>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</si>
  <si>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</si>
  <si>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</si>
  <si>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</si>
  <si>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Целевая
статья</t>
  </si>
  <si>
    <t>Группы и
подгруппы
видов
расходов</t>
  </si>
  <si>
    <t>Глава муниципального образования                                                       О.А.Жукова</t>
  </si>
  <si>
    <t>Поправки            (+ -)</t>
  </si>
  <si>
    <t xml:space="preserve">Распределение бюджетных ассигнований бюджета муниципального образования городское поселение «Город Малоярославец»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2016 год </t>
  </si>
  <si>
    <t xml:space="preserve">Измененные бюджетные ассигнования на 2016 год </t>
  </si>
  <si>
    <t>02 0 00 00000</t>
  </si>
  <si>
    <t>02 0 01 00000</t>
  </si>
  <si>
    <t>02 0 01 00460</t>
  </si>
  <si>
    <t>03 0 00 00000</t>
  </si>
  <si>
    <t>03 0 01 00000</t>
  </si>
  <si>
    <t>03 0 01 00470</t>
  </si>
  <si>
    <t>03 0 01 00480</t>
  </si>
  <si>
    <t>03 0 01 00490</t>
  </si>
  <si>
    <t>03 0 01 00500</t>
  </si>
  <si>
    <t>03 0 01 00800</t>
  </si>
  <si>
    <t>04 0 00 00000</t>
  </si>
  <si>
    <t>04 0 01 00000</t>
  </si>
  <si>
    <t>04 0 01 00510</t>
  </si>
  <si>
    <t>05 0 00 00000</t>
  </si>
  <si>
    <t>05 0 01 00000</t>
  </si>
  <si>
    <t>05 0 01 00520</t>
  </si>
  <si>
    <t>05 2 00 00000</t>
  </si>
  <si>
    <t>05 2 01 00000</t>
  </si>
  <si>
    <t>05 2 01 09502</t>
  </si>
  <si>
    <t>06 0 00 00000</t>
  </si>
  <si>
    <t>06 0 01 00000</t>
  </si>
  <si>
    <t>06 0 01 09602</t>
  </si>
  <si>
    <t>06 0 01 09603</t>
  </si>
  <si>
    <t>06 0 01 09604</t>
  </si>
  <si>
    <t>06 0 01 09606</t>
  </si>
  <si>
    <t>07 0 00 00000</t>
  </si>
  <si>
    <t>07 0 01 00000</t>
  </si>
  <si>
    <t>07 0 01 00550</t>
  </si>
  <si>
    <t>08 0 00 00000</t>
  </si>
  <si>
    <t>08 0 01 00000</t>
  </si>
  <si>
    <t>08 0 01 00560</t>
  </si>
  <si>
    <t>09 0 00 00000</t>
  </si>
  <si>
    <t>09 0 01 00000</t>
  </si>
  <si>
    <t>09 0 01 00580</t>
  </si>
  <si>
    <t>09 0 01 00750</t>
  </si>
  <si>
    <t>10 0 00 00000</t>
  </si>
  <si>
    <t>10 0 01 00000</t>
  </si>
  <si>
    <t>10 0 01 00650</t>
  </si>
  <si>
    <t>11 0 00 00000</t>
  </si>
  <si>
    <t>11 1 00 00000</t>
  </si>
  <si>
    <t>11 1 01 00000</t>
  </si>
  <si>
    <t>11 1 01 00590</t>
  </si>
  <si>
    <t>11 1 01 00600</t>
  </si>
  <si>
    <t>11 2 00 00000</t>
  </si>
  <si>
    <t>11 2 01 00000</t>
  </si>
  <si>
    <t>11 2 01 00590</t>
  </si>
  <si>
    <t>11 3 00 00000</t>
  </si>
  <si>
    <t>11 3 01 00000</t>
  </si>
  <si>
    <t>11 3 01 00600</t>
  </si>
  <si>
    <t>11 4 00 00000</t>
  </si>
  <si>
    <t>11 4 01 00000</t>
  </si>
  <si>
    <t>11 4 01 00600</t>
  </si>
  <si>
    <t>11 5 00 00000</t>
  </si>
  <si>
    <t>11 5 01 00000</t>
  </si>
  <si>
    <t>11 5 01 00610</t>
  </si>
  <si>
    <t>12 0 00 00000</t>
  </si>
  <si>
    <t>12 0 01 00000</t>
  </si>
  <si>
    <t>12 0 01 00580</t>
  </si>
  <si>
    <t>13 0 00 00000</t>
  </si>
  <si>
    <t>13 0 01 00000</t>
  </si>
  <si>
    <t>13 0 01 00600</t>
  </si>
  <si>
    <t>13 0 01 00620</t>
  </si>
  <si>
    <t>14 0 00 00000</t>
  </si>
  <si>
    <t>14 0 01 00000</t>
  </si>
  <si>
    <t>14 0 01 00720</t>
  </si>
  <si>
    <t>15 0 00 00000</t>
  </si>
  <si>
    <t>15 0 01 00000</t>
  </si>
  <si>
    <t>15 0 01 00630</t>
  </si>
  <si>
    <t>16 0 00 00000</t>
  </si>
  <si>
    <t>16 0 01 00000</t>
  </si>
  <si>
    <t>16 0 01 00660</t>
  </si>
  <si>
    <t>16 0 01 00670</t>
  </si>
  <si>
    <t>16 0 01 00680</t>
  </si>
  <si>
    <t>16 0 01 00690</t>
  </si>
  <si>
    <t>17 0 00 00000</t>
  </si>
  <si>
    <t>17 0 01 00000</t>
  </si>
  <si>
    <t>17 0 01 00700</t>
  </si>
  <si>
    <t>74 0 00 00000</t>
  </si>
  <si>
    <t>74 0 00 00400</t>
  </si>
  <si>
    <t>74 0 00 00430</t>
  </si>
  <si>
    <t>74 0 00 00450</t>
  </si>
  <si>
    <t>75 0 00 00000</t>
  </si>
  <si>
    <t>75 0 01 00000</t>
  </si>
  <si>
    <t>75 0 01 00730</t>
  </si>
  <si>
    <t>76 0 00 00000</t>
  </si>
  <si>
    <t>76 0 00 00740</t>
  </si>
  <si>
    <t>81 0 00 00000</t>
  </si>
  <si>
    <t>81 0 00 00400</t>
  </si>
  <si>
    <t>81 0 00 00420</t>
  </si>
  <si>
    <t>89 0 00 00000</t>
  </si>
  <si>
    <t>89 0 01 00000</t>
  </si>
  <si>
    <t>89 0 01 00710</t>
  </si>
  <si>
    <t>05 2 01 09503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</si>
  <si>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бюджета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</si>
  <si>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 Фонда содействия реформированию жилищно-коммунального хозяйства</t>
  </si>
  <si>
    <t>Основное мероприятие "Обеспечение безопасности жизнедеятельности населения"</t>
  </si>
  <si>
    <t>Реализация мероприятий в рамках муниципальной программы "Безопасный город" муниципального образования городское поселение "Город Малоярославец"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</si>
  <si>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</si>
  <si>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</si>
  <si>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Основное мероприятие "Повышение уровня жизни социально незащищенных категорий граждан"</t>
  </si>
  <si>
    <t>Социальная поддержка</t>
  </si>
  <si>
    <t>Социальное обеспечение и иные выплаты населению</t>
  </si>
  <si>
    <t>Публичные нормативные социальные выплаты гражданам</t>
  </si>
  <si>
    <t>Иные выплаты населению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</si>
  <si>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</si>
  <si>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</si>
  <si>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Компенсация возмещения затрат за льготный проезд отдельных категорий граждан</t>
  </si>
  <si>
    <t>Осуществление капитального ремонта индивидуальных жилых домов инвалидов и участников Великой Отечественной войны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</si>
  <si>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</si>
  <si>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</si>
  <si>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</si>
  <si>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Межбюджетные трансферты на приобретение жилья, нуждающихся в улучшении жилищных условий молодых семей</t>
  </si>
  <si>
    <t>Межбюджетные трансферты</t>
  </si>
  <si>
    <t>Иные межбюджетные трансферты</t>
  </si>
  <si>
    <t>Основное мероприятие "Организация и функционирование территориального общественного самоуправления на территории города"</t>
  </si>
  <si>
    <t>Реализация мероприятий в рамках муниципальной программы "Поддержка территориального общественного самоуправления в муниципальном образовании городское поселение "Город Малоярославец"</t>
  </si>
  <si>
    <t>Основное мероприятие "Развитие дорожного хозяйства"</t>
  </si>
  <si>
    <t>Реализация мероприятий в рамках муниципальной программы "Развитие дорожного хозяйства в муниципальном образовании городское поселение "Город Малоярославец"</t>
  </si>
  <si>
    <t>Подпрограмма "Формирование сбалансированного рынка жилья экономкласса и повышение эффективности обеспечения жильем отдельных категорий граждан"</t>
  </si>
  <si>
    <t>Основное мероприятие "Развитие рынка жилья экономкласса"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</si>
  <si>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средств, поступивших от Фонда содействия реформированию жилищно-коммунального хозяйства</t>
  </si>
  <si>
    <t>Капитальные вложения в объекты государственной (муниципальной) собственности</t>
  </si>
  <si>
    <t>Бюджетные инвестиции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</si>
  <si>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строительства, осуществляемых за счет дополнительных средств бюджета</t>
  </si>
  <si>
    <t>Обеспечение мероприятий по переселению граждан из аварийного жилищного фонда, осуществляемых за счет дополнительных средств бюджета</t>
  </si>
  <si>
    <t>Основное мероприятие "Обеспечение благоприятных условий проживания граждан в многоквартирных домах"</t>
  </si>
  <si>
    <t>Поддержка жилищного хозяйства</t>
  </si>
  <si>
    <t>Основное мероприятие "Обеспечение эффективного использования и распоряжения муниципальным имуществом и земельными ресурсами"</t>
  </si>
  <si>
    <t>Реализация мероприятий в рамках муниципальной программы "Управление муниципальным имуществом муниципального образования городское поселение "Город Малоярославец"</t>
  </si>
  <si>
    <t>Основное мероприятие "Повышение эффективности функционирования коммунального комплекса"</t>
  </si>
  <si>
    <t>Поддержка коммунального хозяйства</t>
  </si>
  <si>
    <t>Строительство котельной микрорайона Маклино в МО ГП "Город Малоярославец"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</si>
  <si>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</si>
  <si>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Основное мероприятие "Выполнение долговых обязательств, своевременное финансирование расходов на обслуживание муниципального долга"</t>
  </si>
  <si>
    <t>Процентные платежи по муниципальному долгу муниципального образования городское поселение "Город Малоярославец"</t>
  </si>
  <si>
    <t>Обслуживание государственного (муниципального) долга</t>
  </si>
  <si>
    <t>Обслуживание муниципального долга</t>
  </si>
  <si>
    <t>Подпрограмма "Развитие музеев в муниципальном образовании городское поселение "Город Малоярославец"</t>
  </si>
  <si>
    <t>Основное мероприятие "Сохранение и развитие музейного дела"</t>
  </si>
  <si>
    <t>Расходы на обеспечение деятельности (оказание услуг) муниципальных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</si>
  <si>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</si>
  <si>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учреждений</t>
  </si>
  <si>
    <t>Уплата налогов, сборов и иных платежей</t>
  </si>
  <si>
    <t>Расходы на обеспечение деятельности (оказание услуг) муниципальных бюджетных учреждений</t>
  </si>
  <si>
    <t>Субсидии бюджетным учреждениям</t>
  </si>
  <si>
    <t>Подпрограмма "Библиотечное обслуживание в муниципальном образовании городское поселение "Город Малоярославец"</t>
  </si>
  <si>
    <t>Основное мероприятие "Развитие общедоступных библиотек"</t>
  </si>
  <si>
    <t>Подпрограмма "Деятельность учреждений культурно-досугового типа в муниципальном образовании городское поселение "Город Малоярославец"</t>
  </si>
  <si>
    <t>Основное мероприятие "Обеспечение деятельности учреждений культурно-досугового типа"</t>
  </si>
  <si>
    <t>Подпрограмма "Организация и проведение мероприятий искусства и кинематографии в муниципальном образовании городское поселение "Город Малоярославец"</t>
  </si>
  <si>
    <t>Основное мероприятие "Организация и проведение мероприятий искусства и кинематографии"</t>
  </si>
  <si>
    <t>Подпрограмма "Организация общегородских культурно-массовых мероприятий в муниципальном образовании городское поселение "Город Малоярославец"</t>
  </si>
  <si>
    <t>Основное мероприятие "Организация общегородских культурно-массовых мероприятий"</t>
  </si>
  <si>
    <t>Проведение мероприятий в сфере культуры</t>
  </si>
  <si>
    <t>Основное мероприятие "Восстановление и развитие эксплуатационно-технического состояния объектов водопроводно-канализационного комплекса</t>
  </si>
  <si>
    <t>Основное мероприятие "Развитие физической культуры и спорта"</t>
  </si>
  <si>
    <t>Оказание поддержки физкультурно-спортивным организациям</t>
  </si>
  <si>
    <t>Основное мероприятие "Развитие градостроительной деятельности"</t>
  </si>
  <si>
    <t>Реализация мероприятий в рамках муниципальной программы "Развитие градостроительной деятельности муниципального образования городское поселение "Город Малоярославец"</t>
  </si>
  <si>
    <t>Основное мероприятие "Определение и поддержка приоритетных направлений туристской деятельности"</t>
  </si>
  <si>
    <t>Проведение мероприятий в сфере туризма</t>
  </si>
  <si>
    <t>Основное мероприятие "Повышение уровня благоустройства территории городского поселения и создание комфортных условий для проживания населения"</t>
  </si>
  <si>
    <t>Уличное освещение</t>
  </si>
  <si>
    <t>Озеленение</t>
  </si>
  <si>
    <t>Организация и содержание мест захоронения</t>
  </si>
  <si>
    <t>Мероприятия по благоустройству городского поселения</t>
  </si>
  <si>
    <t>Основное мероприятие "Поддержка казачьих обществ в муниципальном образовании городское поселение "Город Малоярославец"</t>
  </si>
  <si>
    <t>Реализация мероприятий в рамках муниципальной программы "Поддержка казачьих обществ в муниципальном образовании городское поселение "Город Малоярославец"</t>
  </si>
  <si>
    <t>Центральный аппарат</t>
  </si>
  <si>
    <t>Расходы на выплаты персоналу государственных (муниципальных) органов</t>
  </si>
  <si>
    <t>Представительские расходы</t>
  </si>
  <si>
    <t>Глава местной администрации (исполнительно-распорядительного органа муниципального образования)</t>
  </si>
  <si>
    <t>Основное мероприятие "Управление резервным фондом для исполнения расходных обязательств МО ГП "Город Малоярославец"</t>
  </si>
  <si>
    <t>Резервные фонды местных администраций</t>
  </si>
  <si>
    <t>Резервные средства</t>
  </si>
  <si>
    <t>Депутаты представительного органа муниципального образования</t>
  </si>
  <si>
    <t>Основное мероприятие "Мероприятия в сфере информационной политики"</t>
  </si>
  <si>
    <t>Оказание поддержки в сфере средств массовой информации</t>
  </si>
  <si>
    <t xml:space="preserve">"Город Малоярославец" на 2016 год"  </t>
  </si>
  <si>
    <t>18 0 00 00000</t>
  </si>
  <si>
    <t>18 0 01 00000</t>
  </si>
  <si>
    <t>18 0 01 00770</t>
  </si>
  <si>
    <t>Основное мероприятие "Социальная поддержка граждан"</t>
  </si>
  <si>
    <t>Доплаты к пенсиям государственных  и муниципальных служащих</t>
  </si>
  <si>
    <t>03 0 02 00000</t>
  </si>
  <si>
    <t>03 0 02 00780</t>
  </si>
  <si>
    <t>Приложение № 2</t>
  </si>
  <si>
    <t xml:space="preserve">Измененные бюджетные ассигнования на 2016 год Решением Городской Думы № 55 от 21.01.2016 </t>
  </si>
  <si>
    <t>05 2 01 09602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</si>
  <si>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 бюджета</t>
  </si>
  <si>
    <t>Мероприятия, направленные на энергосбережение и повышение энергоэффективности в Калужской области</t>
  </si>
  <si>
    <t xml:space="preserve">  Капитальные вложения в объекты государственной (муниципальной) собственности</t>
  </si>
  <si>
    <t>09 0 01 89110</t>
  </si>
  <si>
    <t>Основное мероприятие "Проведение мероприятий по электроснабжению"</t>
  </si>
  <si>
    <t>Мероприятия по энергосбережению и повышению  энергетической эффективности системы электроснабжения</t>
  </si>
  <si>
    <t>09 0 02 00000</t>
  </si>
  <si>
    <t>09 0 02 00760</t>
  </si>
  <si>
    <t>12 0 01 00150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</si>
  <si>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</si>
  <si>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Мероприятия, направленные на развитие водохозяйственного комплекса в Калужской области</t>
  </si>
  <si>
    <t>12 0 01 89040</t>
  </si>
  <si>
    <t xml:space="preserve">Основное мероприятие "Повышение качества и надежности обеспечения населения  муниципального образования городское поселение  "Город Малоярославец" коммунальными услугами"
</t>
  </si>
  <si>
    <t>Муниципальная программа "Создание условий для устойчивой работы муниципальных унитарных предприятий и бесперебойного обеспечения населения муниципального образования городское поселение  "Город Малоярославец" качественными коммунальными услугами"</t>
  </si>
  <si>
    <t xml:space="preserve">Возмещение обоснованных убытков муниципальных унитарных предприятий
</t>
  </si>
  <si>
    <t>Резервный фонд Правительства Калужской области</t>
  </si>
  <si>
    <t>Основное мероприятие "Управление резервным фондом Правительства Калужской области для исполнения расходных обязательств Калужской области"</t>
  </si>
  <si>
    <t>75 0 02 00000</t>
  </si>
  <si>
    <t>75 0 02 00600</t>
  </si>
  <si>
    <t xml:space="preserve"> Расходы на выплаты персоналу государственных (муниципальных) органов</t>
  </si>
  <si>
    <t>Стимулирование руководителей исполнительно-распорядительных органов муниципальных образований области</t>
  </si>
  <si>
    <t>76 0 00 00530</t>
  </si>
  <si>
    <t>Исполнение судебных актов</t>
  </si>
  <si>
    <t>830</t>
  </si>
  <si>
    <t xml:space="preserve"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 бюджета
</t>
  </si>
  <si>
    <t xml:space="preserve"> №  112 от 06 июня  2016 года  </t>
  </si>
</sst>
</file>

<file path=xl/styles.xml><?xml version="1.0" encoding="utf-8"?>
<styleSheet xmlns="http://schemas.openxmlformats.org/spreadsheetml/2006/main"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2"/>
    </font>
    <font>
      <b/>
      <sz val="10"/>
      <name val="Times New Roman"/>
      <family val="1"/>
      <charset val="204"/>
    </font>
    <font>
      <sz val="11"/>
      <name val="Calibri"/>
      <family val="2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1"/>
      <color rgb="FF000000"/>
      <name val="Times New Roman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33" borderId="0"/>
    <xf numFmtId="0" fontId="24" fillId="0" borderId="0"/>
    <xf numFmtId="0" fontId="18" fillId="33" borderId="0"/>
    <xf numFmtId="0" fontId="1" fillId="8" borderId="8" applyNumberFormat="0" applyFont="0" applyAlignment="0" applyProtection="0"/>
    <xf numFmtId="0" fontId="18" fillId="33" borderId="0"/>
    <xf numFmtId="0" fontId="25" fillId="33" borderId="0"/>
    <xf numFmtId="0" fontId="26" fillId="33" borderId="0"/>
    <xf numFmtId="49" fontId="31" fillId="0" borderId="10">
      <alignment horizontal="center" vertical="top" wrapText="1"/>
    </xf>
    <xf numFmtId="0" fontId="33" fillId="0" borderId="0"/>
    <xf numFmtId="0" fontId="31" fillId="0" borderId="0">
      <alignment horizontal="left" vertical="top" wrapText="1"/>
    </xf>
    <xf numFmtId="0" fontId="34" fillId="0" borderId="0">
      <alignment horizontal="center" wrapText="1"/>
    </xf>
    <xf numFmtId="0" fontId="34" fillId="0" borderId="0">
      <alignment horizontal="center"/>
    </xf>
    <xf numFmtId="0" fontId="31" fillId="0" borderId="0">
      <alignment wrapText="1"/>
    </xf>
    <xf numFmtId="0" fontId="31" fillId="0" borderId="0">
      <alignment horizontal="right"/>
    </xf>
    <xf numFmtId="0" fontId="35" fillId="0" borderId="10">
      <alignment horizontal="center" vertical="center" wrapText="1"/>
    </xf>
    <xf numFmtId="0" fontId="35" fillId="0" borderId="10">
      <alignment horizontal="center" vertical="center" shrinkToFit="1"/>
    </xf>
    <xf numFmtId="49" fontId="35" fillId="0" borderId="10">
      <alignment horizontal="left" vertical="top" wrapText="1"/>
    </xf>
    <xf numFmtId="49" fontId="31" fillId="0" borderId="10">
      <alignment horizontal="left" vertical="top" wrapText="1"/>
    </xf>
    <xf numFmtId="0" fontId="35" fillId="0" borderId="10">
      <alignment horizontal="left"/>
    </xf>
    <xf numFmtId="0" fontId="31" fillId="0" borderId="15"/>
    <xf numFmtId="0" fontId="31" fillId="0" borderId="0">
      <alignment horizontal="left" wrapText="1"/>
    </xf>
    <xf numFmtId="49" fontId="35" fillId="0" borderId="10">
      <alignment horizontal="center" vertical="top" wrapText="1"/>
    </xf>
    <xf numFmtId="4" fontId="35" fillId="35" borderId="10">
      <alignment horizontal="right" vertical="top" shrinkToFit="1"/>
    </xf>
    <xf numFmtId="4" fontId="31" fillId="35" borderId="10">
      <alignment horizontal="right" vertical="top" shrinkToFit="1"/>
    </xf>
    <xf numFmtId="4" fontId="35" fillId="36" borderId="10">
      <alignment horizontal="right" vertical="top" shrinkToFit="1"/>
    </xf>
    <xf numFmtId="0" fontId="36" fillId="0" borderId="0">
      <protection locked="0"/>
    </xf>
    <xf numFmtId="0" fontId="38" fillId="0" borderId="0"/>
    <xf numFmtId="0" fontId="38" fillId="0" borderId="0"/>
    <xf numFmtId="0" fontId="37" fillId="0" borderId="0"/>
    <xf numFmtId="0" fontId="37" fillId="0" borderId="0"/>
    <xf numFmtId="0" fontId="38" fillId="0" borderId="0"/>
    <xf numFmtId="0" fontId="36" fillId="37" borderId="0">
      <alignment horizontal="left"/>
      <protection locked="0"/>
    </xf>
    <xf numFmtId="0" fontId="36" fillId="37" borderId="16">
      <alignment horizontal="left"/>
      <protection locked="0"/>
    </xf>
    <xf numFmtId="0" fontId="36" fillId="37" borderId="17">
      <alignment horizontal="left"/>
      <protection locked="0"/>
    </xf>
    <xf numFmtId="0" fontId="36" fillId="37" borderId="15">
      <alignment horizontal="left"/>
      <protection locked="0"/>
    </xf>
  </cellStyleXfs>
  <cellXfs count="52">
    <xf numFmtId="0" fontId="0" fillId="0" borderId="0" xfId="0"/>
    <xf numFmtId="0" fontId="19" fillId="34" borderId="10" xfId="42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righ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4" fontId="20" fillId="0" borderId="12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2" fillId="0" borderId="0" xfId="0" applyFont="1"/>
    <xf numFmtId="49" fontId="23" fillId="33" borderId="10" xfId="48" applyNumberFormat="1" applyFont="1" applyFill="1" applyBorder="1" applyAlignment="1">
      <alignment horizontal="left" vertical="top" wrapText="1"/>
    </xf>
    <xf numFmtId="49" fontId="23" fillId="33" borderId="10" xfId="48" applyNumberFormat="1" applyFont="1" applyFill="1" applyBorder="1" applyAlignment="1">
      <alignment horizontal="center" vertical="top" wrapText="1"/>
    </xf>
    <xf numFmtId="49" fontId="19" fillId="33" borderId="10" xfId="48" applyNumberFormat="1" applyFont="1" applyFill="1" applyBorder="1" applyAlignment="1">
      <alignment horizontal="center" vertical="top" wrapText="1"/>
    </xf>
    <xf numFmtId="0" fontId="16" fillId="0" borderId="0" xfId="0" applyFont="1"/>
    <xf numFmtId="49" fontId="23" fillId="33" borderId="13" xfId="48" applyNumberFormat="1" applyFont="1" applyFill="1" applyBorder="1" applyAlignment="1">
      <alignment horizontal="center" vertical="top" wrapText="1"/>
    </xf>
    <xf numFmtId="0" fontId="19" fillId="34" borderId="14" xfId="42" applyFont="1" applyFill="1" applyBorder="1" applyAlignment="1">
      <alignment horizontal="center" vertical="center" shrinkToFit="1"/>
    </xf>
    <xf numFmtId="49" fontId="19" fillId="33" borderId="10" xfId="48" applyNumberFormat="1" applyFont="1" applyFill="1" applyBorder="1" applyAlignment="1">
      <alignment horizontal="left" vertical="top" wrapText="1"/>
    </xf>
    <xf numFmtId="49" fontId="19" fillId="33" borderId="13" xfId="48" applyNumberFormat="1" applyFont="1" applyFill="1" applyBorder="1" applyAlignment="1">
      <alignment horizontal="center" vertical="top" wrapText="1"/>
    </xf>
    <xf numFmtId="0" fontId="23" fillId="33" borderId="10" xfId="48" applyFont="1" applyFill="1" applyBorder="1" applyAlignment="1">
      <alignment horizontal="left"/>
    </xf>
    <xf numFmtId="0" fontId="23" fillId="33" borderId="13" xfId="48" applyFont="1" applyFill="1" applyBorder="1" applyAlignment="1">
      <alignment horizontal="left"/>
    </xf>
    <xf numFmtId="4" fontId="0" fillId="0" borderId="0" xfId="0" applyNumberFormat="1" applyBorder="1"/>
    <xf numFmtId="4" fontId="29" fillId="0" borderId="12" xfId="48" applyNumberFormat="1" applyFont="1" applyFill="1" applyBorder="1" applyAlignment="1">
      <alignment horizontal="right" vertical="top" shrinkToFit="1"/>
    </xf>
    <xf numFmtId="11" fontId="19" fillId="33" borderId="10" xfId="48" applyNumberFormat="1" applyFont="1" applyFill="1" applyBorder="1" applyAlignment="1">
      <alignment horizontal="left" vertical="top" wrapText="1"/>
    </xf>
    <xf numFmtId="4" fontId="27" fillId="0" borderId="0" xfId="0" applyNumberFormat="1" applyFont="1" applyBorder="1" applyAlignment="1">
      <alignment vertical="top"/>
    </xf>
    <xf numFmtId="4" fontId="23" fillId="0" borderId="12" xfId="48" applyNumberFormat="1" applyFont="1" applyFill="1" applyBorder="1" applyAlignment="1">
      <alignment horizontal="right" vertical="top" shrinkToFit="1"/>
    </xf>
    <xf numFmtId="4" fontId="28" fillId="0" borderId="12" xfId="0" applyNumberFormat="1" applyFont="1" applyFill="1" applyBorder="1" applyAlignment="1">
      <alignment vertical="top"/>
    </xf>
    <xf numFmtId="4" fontId="19" fillId="0" borderId="12" xfId="48" applyNumberFormat="1" applyFont="1" applyFill="1" applyBorder="1" applyAlignment="1">
      <alignment horizontal="right" vertical="top" shrinkToFit="1"/>
    </xf>
    <xf numFmtId="4" fontId="27" fillId="0" borderId="12" xfId="0" applyNumberFormat="1" applyFont="1" applyFill="1" applyBorder="1" applyAlignment="1">
      <alignment vertical="top"/>
    </xf>
    <xf numFmtId="11" fontId="23" fillId="0" borderId="10" xfId="48" applyNumberFormat="1" applyFont="1" applyFill="1" applyBorder="1" applyAlignment="1">
      <alignment horizontal="left" vertical="top" wrapText="1"/>
    </xf>
    <xf numFmtId="49" fontId="30" fillId="34" borderId="10" xfId="42" applyNumberFormat="1" applyFont="1" applyFill="1" applyBorder="1" applyAlignment="1">
      <alignment horizontal="left" vertical="center" wrapText="1"/>
    </xf>
    <xf numFmtId="11" fontId="23" fillId="33" borderId="10" xfId="0" applyNumberFormat="1" applyFont="1" applyFill="1" applyBorder="1" applyAlignment="1">
      <alignment horizontal="left" vertical="top" wrapText="1"/>
    </xf>
    <xf numFmtId="49" fontId="23" fillId="33" borderId="10" xfId="0" applyNumberFormat="1" applyFont="1" applyFill="1" applyBorder="1" applyAlignment="1">
      <alignment horizontal="left" vertical="top" wrapText="1"/>
    </xf>
    <xf numFmtId="49" fontId="19" fillId="33" borderId="10" xfId="0" applyNumberFormat="1" applyFont="1" applyFill="1" applyBorder="1" applyAlignment="1">
      <alignment horizontal="left" vertical="top" wrapText="1"/>
    </xf>
    <xf numFmtId="49" fontId="23" fillId="0" borderId="10" xfId="49" applyNumberFormat="1" applyFont="1" applyProtection="1">
      <alignment horizontal="center" vertical="top" wrapText="1"/>
      <protection locked="0"/>
    </xf>
    <xf numFmtId="49" fontId="31" fillId="0" borderId="10" xfId="49" applyNumberFormat="1" applyProtection="1">
      <alignment horizontal="center" vertical="top" wrapText="1"/>
      <protection locked="0"/>
    </xf>
    <xf numFmtId="49" fontId="19" fillId="0" borderId="10" xfId="49" applyNumberFormat="1" applyFont="1" applyProtection="1">
      <alignment horizontal="center" vertical="top" wrapText="1"/>
      <protection locked="0"/>
    </xf>
    <xf numFmtId="49" fontId="32" fillId="33" borderId="10" xfId="0" applyNumberFormat="1" applyFont="1" applyFill="1" applyBorder="1" applyAlignment="1">
      <alignment horizontal="left" vertical="top" wrapText="1"/>
    </xf>
    <xf numFmtId="49" fontId="32" fillId="33" borderId="10" xfId="0" applyNumberFormat="1" applyFont="1" applyFill="1" applyBorder="1" applyAlignment="1">
      <alignment horizontal="center" vertical="top" wrapText="1"/>
    </xf>
    <xf numFmtId="49" fontId="32" fillId="33" borderId="13" xfId="0" applyNumberFormat="1" applyFont="1" applyFill="1" applyBorder="1" applyAlignment="1">
      <alignment horizontal="center" vertical="top" wrapText="1"/>
    </xf>
    <xf numFmtId="49" fontId="23" fillId="33" borderId="10" xfId="0" applyNumberFormat="1" applyFont="1" applyFill="1" applyBorder="1" applyAlignment="1">
      <alignment horizontal="center" vertical="top" wrapText="1"/>
    </xf>
    <xf numFmtId="49" fontId="23" fillId="33" borderId="13" xfId="0" applyNumberFormat="1" applyFont="1" applyFill="1" applyBorder="1" applyAlignment="1">
      <alignment horizontal="center" vertical="top" wrapText="1"/>
    </xf>
    <xf numFmtId="49" fontId="19" fillId="33" borderId="10" xfId="0" applyNumberFormat="1" applyFont="1" applyFill="1" applyBorder="1" applyAlignment="1">
      <alignment horizontal="center" vertical="top" wrapText="1"/>
    </xf>
    <xf numFmtId="49" fontId="19" fillId="33" borderId="13" xfId="0" applyNumberFormat="1" applyFont="1" applyFill="1" applyBorder="1" applyAlignment="1">
      <alignment horizontal="center" vertical="top" wrapText="1"/>
    </xf>
    <xf numFmtId="49" fontId="31" fillId="0" borderId="10" xfId="49" applyNumberFormat="1" applyProtection="1">
      <alignment horizontal="center" vertical="top" wrapText="1"/>
      <protection locked="0"/>
    </xf>
    <xf numFmtId="11" fontId="23" fillId="33" borderId="10" xfId="48" applyNumberFormat="1" applyFont="1" applyFill="1" applyBorder="1" applyAlignment="1">
      <alignment horizontal="left" vertical="top" wrapText="1"/>
    </xf>
    <xf numFmtId="49" fontId="31" fillId="0" borderId="10" xfId="49" applyNumberFormat="1" applyProtection="1">
      <alignment horizontal="center" vertical="top" wrapText="1"/>
      <protection locked="0"/>
    </xf>
    <xf numFmtId="49" fontId="31" fillId="0" borderId="10" xfId="49" applyNumberFormat="1" applyProtection="1">
      <alignment horizontal="center" vertical="top" wrapText="1"/>
      <protection locked="0"/>
    </xf>
    <xf numFmtId="49" fontId="31" fillId="0" borderId="10" xfId="49" applyNumberFormat="1" applyProtection="1">
      <alignment horizontal="center" vertical="top" wrapText="1"/>
      <protection locked="0"/>
    </xf>
    <xf numFmtId="49" fontId="31" fillId="0" borderId="10" xfId="49" applyNumberFormat="1" applyProtection="1">
      <alignment horizontal="center" vertical="top" wrapText="1"/>
      <protection locked="0"/>
    </xf>
    <xf numFmtId="49" fontId="31" fillId="0" borderId="10" xfId="49" applyNumberFormat="1" applyProtection="1">
      <alignment horizontal="center" vertical="top" wrapText="1"/>
      <protection locked="0"/>
    </xf>
    <xf numFmtId="49" fontId="31" fillId="0" borderId="10" xfId="49" applyNumberFormat="1" applyProtection="1">
      <alignment horizontal="center" vertical="top" wrapText="1"/>
      <protection locked="0"/>
    </xf>
    <xf numFmtId="0" fontId="21" fillId="0" borderId="0" xfId="0" applyFont="1" applyBorder="1" applyAlignment="1">
      <alignment horizontal="center" vertical="center" wrapText="1"/>
    </xf>
    <xf numFmtId="0" fontId="32" fillId="0" borderId="0" xfId="0" applyFont="1" applyFill="1" applyAlignment="1">
      <alignment horizontal="right"/>
    </xf>
    <xf numFmtId="0" fontId="32" fillId="0" borderId="0" xfId="0" applyFont="1" applyAlignment="1">
      <alignment horizontal="right"/>
    </xf>
  </cellXfs>
  <cellStyles count="77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r" xfId="68"/>
    <cellStyle name="col" xfId="69"/>
    <cellStyle name="style0" xfId="70"/>
    <cellStyle name="td" xfId="71"/>
    <cellStyle name="tr" xfId="72"/>
    <cellStyle name="xl21" xfId="73"/>
    <cellStyle name="xl22" xfId="51"/>
    <cellStyle name="xl23" xfId="52"/>
    <cellStyle name="xl24" xfId="53"/>
    <cellStyle name="xl25" xfId="54"/>
    <cellStyle name="xl26" xfId="55"/>
    <cellStyle name="xl27" xfId="74"/>
    <cellStyle name="xl28" xfId="56"/>
    <cellStyle name="xl29" xfId="57"/>
    <cellStyle name="xl30" xfId="75"/>
    <cellStyle name="xl31" xfId="58"/>
    <cellStyle name="xl32" xfId="59"/>
    <cellStyle name="xl33" xfId="76"/>
    <cellStyle name="xl34" xfId="60"/>
    <cellStyle name="xl35" xfId="61"/>
    <cellStyle name="xl36" xfId="62"/>
    <cellStyle name="xl37" xfId="63"/>
    <cellStyle name="xl38" xfId="49"/>
    <cellStyle name="xl39" xfId="64"/>
    <cellStyle name="xl40" xfId="65"/>
    <cellStyle name="xl41" xfId="66"/>
    <cellStyle name="xl42" xfId="67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6"/>
    <cellStyle name="Обычный 5" xfId="43"/>
    <cellStyle name="Обычный 6" xfId="47"/>
    <cellStyle name="Обычный 7" xfId="48"/>
    <cellStyle name="Обычный 8" xfId="50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3"/>
  <sheetViews>
    <sheetView tabSelected="1" zoomScale="130" zoomScaleNormal="130" workbookViewId="0">
      <selection activeCell="F7" sqref="F7"/>
    </sheetView>
  </sheetViews>
  <sheetFormatPr defaultRowHeight="15"/>
  <cols>
    <col min="1" max="1" width="48.5703125" customWidth="1"/>
    <col min="2" max="2" width="12.42578125" customWidth="1"/>
    <col min="3" max="3" width="9.85546875" customWidth="1"/>
    <col min="4" max="4" width="13.7109375" customWidth="1"/>
    <col min="5" max="5" width="14.140625" customWidth="1"/>
    <col min="6" max="6" width="13" customWidth="1"/>
    <col min="7" max="7" width="32.7109375" customWidth="1"/>
    <col min="8" max="8" width="20.5703125" customWidth="1"/>
    <col min="9" max="9" width="11.140625" customWidth="1"/>
  </cols>
  <sheetData>
    <row r="1" spans="1:8">
      <c r="A1" s="7"/>
      <c r="B1" s="7"/>
      <c r="C1" s="7"/>
      <c r="D1" s="7"/>
      <c r="E1" s="7"/>
      <c r="F1" s="51" t="s">
        <v>242</v>
      </c>
    </row>
    <row r="2" spans="1:8" ht="12.75" customHeight="1">
      <c r="A2" s="7"/>
      <c r="B2" s="7"/>
      <c r="C2" s="7"/>
      <c r="D2" s="7"/>
      <c r="E2" s="7"/>
      <c r="F2" s="51" t="s">
        <v>46</v>
      </c>
    </row>
    <row r="3" spans="1:8">
      <c r="A3" s="7"/>
      <c r="B3" s="7"/>
      <c r="C3" s="7"/>
      <c r="D3" s="7"/>
      <c r="E3" s="7"/>
      <c r="F3" s="51" t="s">
        <v>47</v>
      </c>
    </row>
    <row r="4" spans="1:8" ht="15" customHeight="1">
      <c r="A4" s="7"/>
      <c r="B4" s="7"/>
      <c r="C4" s="7"/>
      <c r="D4" s="7"/>
      <c r="E4" s="7"/>
      <c r="F4" s="51" t="s">
        <v>48</v>
      </c>
    </row>
    <row r="5" spans="1:8" ht="13.5" customHeight="1">
      <c r="A5" s="7"/>
      <c r="B5" s="7"/>
      <c r="C5" s="7"/>
      <c r="D5" s="7"/>
      <c r="E5" s="7"/>
      <c r="F5" s="51" t="s">
        <v>49</v>
      </c>
    </row>
    <row r="6" spans="1:8">
      <c r="A6" s="7"/>
      <c r="B6" s="7"/>
      <c r="C6" s="7"/>
      <c r="D6" s="7"/>
      <c r="E6" s="7"/>
      <c r="F6" s="51" t="s">
        <v>234</v>
      </c>
    </row>
    <row r="7" spans="1:8">
      <c r="A7" s="7"/>
      <c r="B7" s="7"/>
      <c r="C7" s="7"/>
      <c r="D7" s="7"/>
      <c r="E7" s="7"/>
      <c r="F7" s="50" t="s">
        <v>270</v>
      </c>
    </row>
    <row r="8" spans="1:8" ht="21" customHeight="1">
      <c r="A8" s="7"/>
      <c r="B8" s="7"/>
      <c r="C8" s="7"/>
      <c r="D8" s="7"/>
      <c r="E8" s="7"/>
      <c r="F8" s="2" t="s">
        <v>52</v>
      </c>
    </row>
    <row r="9" spans="1:8" ht="60.75" customHeight="1">
      <c r="A9" s="49" t="s">
        <v>54</v>
      </c>
      <c r="B9" s="49"/>
      <c r="C9" s="49"/>
      <c r="D9" s="49"/>
      <c r="E9" s="49"/>
      <c r="F9" s="49"/>
    </row>
    <row r="10" spans="1:8">
      <c r="A10" s="3"/>
      <c r="B10" s="3"/>
      <c r="C10" s="3"/>
      <c r="D10" s="3"/>
      <c r="E10" s="7"/>
      <c r="F10" s="3" t="s">
        <v>0</v>
      </c>
    </row>
    <row r="11" spans="1:8" ht="102" customHeight="1">
      <c r="A11" s="4" t="s">
        <v>1</v>
      </c>
      <c r="B11" s="4" t="s">
        <v>50</v>
      </c>
      <c r="C11" s="4" t="s">
        <v>51</v>
      </c>
      <c r="D11" s="5" t="s">
        <v>243</v>
      </c>
      <c r="E11" s="6" t="s">
        <v>53</v>
      </c>
      <c r="F11" s="5" t="s">
        <v>55</v>
      </c>
    </row>
    <row r="12" spans="1:8">
      <c r="A12" s="1">
        <v>1</v>
      </c>
      <c r="B12" s="1">
        <v>2</v>
      </c>
      <c r="C12" s="1">
        <v>3</v>
      </c>
      <c r="D12" s="13">
        <v>4</v>
      </c>
      <c r="E12" s="13">
        <v>5</v>
      </c>
      <c r="F12" s="13">
        <v>6</v>
      </c>
    </row>
    <row r="13" spans="1:8" ht="38.25">
      <c r="A13" s="8" t="s">
        <v>2</v>
      </c>
      <c r="B13" s="9" t="s">
        <v>56</v>
      </c>
      <c r="C13" s="12"/>
      <c r="D13" s="23">
        <f t="shared" ref="D13:F16" si="0">D14</f>
        <v>200000</v>
      </c>
      <c r="E13" s="23">
        <f t="shared" si="0"/>
        <v>150000</v>
      </c>
      <c r="F13" s="23">
        <f t="shared" si="0"/>
        <v>350000</v>
      </c>
      <c r="H13" s="18"/>
    </row>
    <row r="14" spans="1:8" ht="25.5">
      <c r="A14" s="8" t="s">
        <v>151</v>
      </c>
      <c r="B14" s="9" t="s">
        <v>57</v>
      </c>
      <c r="C14" s="12"/>
      <c r="D14" s="23">
        <f t="shared" si="0"/>
        <v>200000</v>
      </c>
      <c r="E14" s="23">
        <f t="shared" si="0"/>
        <v>150000</v>
      </c>
      <c r="F14" s="23">
        <f t="shared" si="0"/>
        <v>350000</v>
      </c>
      <c r="H14" s="18"/>
    </row>
    <row r="15" spans="1:8" ht="51">
      <c r="A15" s="8" t="s">
        <v>152</v>
      </c>
      <c r="B15" s="9" t="s">
        <v>58</v>
      </c>
      <c r="C15" s="12"/>
      <c r="D15" s="23">
        <f t="shared" si="0"/>
        <v>200000</v>
      </c>
      <c r="E15" s="23">
        <f t="shared" si="0"/>
        <v>150000</v>
      </c>
      <c r="F15" s="23">
        <f t="shared" si="0"/>
        <v>350000</v>
      </c>
      <c r="H15" s="18"/>
    </row>
    <row r="16" spans="1:8" ht="25.5">
      <c r="A16" s="8" t="s">
        <v>153</v>
      </c>
      <c r="B16" s="9" t="s">
        <v>58</v>
      </c>
      <c r="C16" s="12" t="s">
        <v>3</v>
      </c>
      <c r="D16" s="23">
        <f t="shared" si="0"/>
        <v>200000</v>
      </c>
      <c r="E16" s="23">
        <f t="shared" si="0"/>
        <v>150000</v>
      </c>
      <c r="F16" s="23">
        <f t="shared" si="0"/>
        <v>350000</v>
      </c>
      <c r="H16" s="18"/>
    </row>
    <row r="17" spans="1:8" ht="25.5">
      <c r="A17" s="14" t="s">
        <v>154</v>
      </c>
      <c r="B17" s="10" t="s">
        <v>58</v>
      </c>
      <c r="C17" s="15" t="s">
        <v>4</v>
      </c>
      <c r="D17" s="24">
        <v>200000</v>
      </c>
      <c r="E17" s="24">
        <v>150000</v>
      </c>
      <c r="F17" s="24">
        <f>D17+E17</f>
        <v>350000</v>
      </c>
      <c r="H17" s="18"/>
    </row>
    <row r="18" spans="1:8" ht="38.25">
      <c r="A18" s="8" t="s">
        <v>5</v>
      </c>
      <c r="B18" s="9" t="s">
        <v>59</v>
      </c>
      <c r="C18" s="12"/>
      <c r="D18" s="23">
        <f>D19+D40</f>
        <v>3510000</v>
      </c>
      <c r="E18" s="23">
        <f t="shared" ref="E18:F18" si="1">E19+E40</f>
        <v>1250000</v>
      </c>
      <c r="F18" s="23">
        <f t="shared" si="1"/>
        <v>4760000</v>
      </c>
      <c r="H18" s="18"/>
    </row>
    <row r="19" spans="1:8" ht="25.5">
      <c r="A19" s="8" t="s">
        <v>155</v>
      </c>
      <c r="B19" s="9" t="s">
        <v>60</v>
      </c>
      <c r="C19" s="12"/>
      <c r="D19" s="23">
        <f>D20+D26+D31+D34+D37</f>
        <v>3510000</v>
      </c>
      <c r="E19" s="23">
        <f>E20+E26+E31+E34+E37</f>
        <v>1000000</v>
      </c>
      <c r="F19" s="23">
        <f>F20+F26+F31+F34+F37</f>
        <v>4510000</v>
      </c>
      <c r="H19" s="18"/>
    </row>
    <row r="20" spans="1:8">
      <c r="A20" s="8" t="s">
        <v>156</v>
      </c>
      <c r="B20" s="9" t="s">
        <v>61</v>
      </c>
      <c r="C20" s="12"/>
      <c r="D20" s="23">
        <f>D21+D24</f>
        <v>910000</v>
      </c>
      <c r="E20" s="23">
        <f>E21+E24</f>
        <v>0</v>
      </c>
      <c r="F20" s="23">
        <f>F21+F24</f>
        <v>910000</v>
      </c>
      <c r="H20" s="18"/>
    </row>
    <row r="21" spans="1:8">
      <c r="A21" s="8" t="s">
        <v>157</v>
      </c>
      <c r="B21" s="9" t="s">
        <v>61</v>
      </c>
      <c r="C21" s="12" t="s">
        <v>6</v>
      </c>
      <c r="D21" s="23">
        <f>D22+D23</f>
        <v>560000</v>
      </c>
      <c r="E21" s="23">
        <f>E22+E23</f>
        <v>0</v>
      </c>
      <c r="F21" s="23">
        <f>F22+F23</f>
        <v>560000</v>
      </c>
      <c r="H21" s="18"/>
    </row>
    <row r="22" spans="1:8" ht="18" customHeight="1">
      <c r="A22" s="14" t="s">
        <v>158</v>
      </c>
      <c r="B22" s="10" t="s">
        <v>61</v>
      </c>
      <c r="C22" s="15" t="s">
        <v>7</v>
      </c>
      <c r="D22" s="24">
        <v>360000</v>
      </c>
      <c r="E22" s="24"/>
      <c r="F22" s="24">
        <f>D22+E22</f>
        <v>360000</v>
      </c>
      <c r="H22" s="18"/>
    </row>
    <row r="23" spans="1:8">
      <c r="A23" s="14" t="s">
        <v>159</v>
      </c>
      <c r="B23" s="10" t="s">
        <v>61</v>
      </c>
      <c r="C23" s="15" t="s">
        <v>8</v>
      </c>
      <c r="D23" s="24">
        <v>200000</v>
      </c>
      <c r="E23" s="24"/>
      <c r="F23" s="24">
        <f>D23+E23</f>
        <v>200000</v>
      </c>
      <c r="H23" s="18"/>
    </row>
    <row r="24" spans="1:8" ht="25.5">
      <c r="A24" s="8" t="s">
        <v>160</v>
      </c>
      <c r="B24" s="9" t="s">
        <v>61</v>
      </c>
      <c r="C24" s="12" t="s">
        <v>9</v>
      </c>
      <c r="D24" s="23">
        <f>D25</f>
        <v>350000</v>
      </c>
      <c r="E24" s="23">
        <f>E25</f>
        <v>0</v>
      </c>
      <c r="F24" s="23">
        <f>F25</f>
        <v>350000</v>
      </c>
      <c r="H24" s="18"/>
    </row>
    <row r="25" spans="1:8" ht="29.25" customHeight="1">
      <c r="A25" s="14" t="s">
        <v>161</v>
      </c>
      <c r="B25" s="10" t="s">
        <v>61</v>
      </c>
      <c r="C25" s="15" t="s">
        <v>10</v>
      </c>
      <c r="D25" s="24">
        <v>350000</v>
      </c>
      <c r="E25" s="24"/>
      <c r="F25" s="24">
        <f>D25+E25</f>
        <v>350000</v>
      </c>
      <c r="H25" s="18"/>
    </row>
    <row r="26" spans="1:8" ht="25.5">
      <c r="A26" s="8" t="s">
        <v>162</v>
      </c>
      <c r="B26" s="9" t="s">
        <v>62</v>
      </c>
      <c r="C26" s="12"/>
      <c r="D26" s="23">
        <f>D27+D29</f>
        <v>400000</v>
      </c>
      <c r="E26" s="23">
        <f t="shared" ref="E26:F26" si="2">E27+E29</f>
        <v>0</v>
      </c>
      <c r="F26" s="23">
        <f t="shared" si="2"/>
        <v>400000</v>
      </c>
      <c r="H26" s="18"/>
    </row>
    <row r="27" spans="1:8">
      <c r="A27" s="8" t="s">
        <v>157</v>
      </c>
      <c r="B27" s="9" t="s">
        <v>62</v>
      </c>
      <c r="C27" s="12" t="s">
        <v>6</v>
      </c>
      <c r="D27" s="23">
        <f t="shared" ref="D27:F27" si="3">D28</f>
        <v>400000</v>
      </c>
      <c r="E27" s="23">
        <f t="shared" si="3"/>
        <v>-202000</v>
      </c>
      <c r="F27" s="23">
        <f t="shared" si="3"/>
        <v>198000</v>
      </c>
      <c r="H27" s="18"/>
    </row>
    <row r="28" spans="1:8">
      <c r="A28" s="14" t="s">
        <v>159</v>
      </c>
      <c r="B28" s="10" t="s">
        <v>62</v>
      </c>
      <c r="C28" s="15" t="s">
        <v>8</v>
      </c>
      <c r="D28" s="24">
        <v>400000</v>
      </c>
      <c r="E28" s="24">
        <v>-202000</v>
      </c>
      <c r="F28" s="24">
        <f>D28+E28</f>
        <v>198000</v>
      </c>
      <c r="H28" s="18"/>
    </row>
    <row r="29" spans="1:8">
      <c r="A29" s="29" t="s">
        <v>165</v>
      </c>
      <c r="B29" s="37" t="s">
        <v>62</v>
      </c>
      <c r="C29" s="38" t="s">
        <v>11</v>
      </c>
      <c r="D29" s="22">
        <f>D30</f>
        <v>0</v>
      </c>
      <c r="E29" s="22">
        <f t="shared" ref="E29:F29" si="4">E30</f>
        <v>202000</v>
      </c>
      <c r="F29" s="22">
        <f t="shared" si="4"/>
        <v>202000</v>
      </c>
      <c r="H29" s="18"/>
    </row>
    <row r="30" spans="1:8" ht="42" customHeight="1">
      <c r="A30" s="30" t="s">
        <v>166</v>
      </c>
      <c r="B30" s="39" t="s">
        <v>62</v>
      </c>
      <c r="C30" s="40" t="s">
        <v>12</v>
      </c>
      <c r="D30" s="24"/>
      <c r="E30" s="24">
        <v>202000</v>
      </c>
      <c r="F30" s="24">
        <f>D30+E30</f>
        <v>202000</v>
      </c>
      <c r="H30" s="18"/>
    </row>
    <row r="31" spans="1:8" ht="38.25">
      <c r="A31" s="8" t="s">
        <v>163</v>
      </c>
      <c r="B31" s="9" t="s">
        <v>63</v>
      </c>
      <c r="C31" s="12"/>
      <c r="D31" s="23">
        <f t="shared" ref="D31:F32" si="5">D32</f>
        <v>100000</v>
      </c>
      <c r="E31" s="23">
        <f t="shared" si="5"/>
        <v>0</v>
      </c>
      <c r="F31" s="23">
        <f t="shared" si="5"/>
        <v>100000</v>
      </c>
      <c r="H31" s="18"/>
    </row>
    <row r="32" spans="1:8">
      <c r="A32" s="8" t="s">
        <v>157</v>
      </c>
      <c r="B32" s="9" t="s">
        <v>63</v>
      </c>
      <c r="C32" s="12" t="s">
        <v>6</v>
      </c>
      <c r="D32" s="23">
        <f t="shared" si="5"/>
        <v>100000</v>
      </c>
      <c r="E32" s="23">
        <f t="shared" si="5"/>
        <v>0</v>
      </c>
      <c r="F32" s="23">
        <f t="shared" si="5"/>
        <v>100000</v>
      </c>
      <c r="H32" s="18"/>
    </row>
    <row r="33" spans="1:8">
      <c r="A33" s="14" t="s">
        <v>159</v>
      </c>
      <c r="B33" s="10" t="s">
        <v>63</v>
      </c>
      <c r="C33" s="15" t="s">
        <v>8</v>
      </c>
      <c r="D33" s="24">
        <v>100000</v>
      </c>
      <c r="E33" s="24"/>
      <c r="F33" s="24">
        <f>D33+E33</f>
        <v>100000</v>
      </c>
      <c r="H33" s="18"/>
    </row>
    <row r="34" spans="1:8" ht="38.25">
      <c r="A34" s="14" t="s">
        <v>164</v>
      </c>
      <c r="B34" s="10" t="s">
        <v>64</v>
      </c>
      <c r="C34" s="15"/>
      <c r="D34" s="25">
        <f t="shared" ref="D34:F35" si="6">D35</f>
        <v>1100000</v>
      </c>
      <c r="E34" s="25">
        <f t="shared" si="6"/>
        <v>0</v>
      </c>
      <c r="F34" s="25">
        <f t="shared" si="6"/>
        <v>1100000</v>
      </c>
      <c r="H34" s="18"/>
    </row>
    <row r="35" spans="1:8">
      <c r="A35" s="8" t="s">
        <v>165</v>
      </c>
      <c r="B35" s="9" t="s">
        <v>64</v>
      </c>
      <c r="C35" s="12" t="s">
        <v>11</v>
      </c>
      <c r="D35" s="23">
        <f t="shared" si="6"/>
        <v>1100000</v>
      </c>
      <c r="E35" s="23">
        <f t="shared" si="6"/>
        <v>0</v>
      </c>
      <c r="F35" s="23">
        <f t="shared" si="6"/>
        <v>1100000</v>
      </c>
      <c r="H35" s="18"/>
    </row>
    <row r="36" spans="1:8" ht="42" customHeight="1">
      <c r="A36" s="14" t="s">
        <v>166</v>
      </c>
      <c r="B36" s="10" t="s">
        <v>64</v>
      </c>
      <c r="C36" s="15" t="s">
        <v>12</v>
      </c>
      <c r="D36" s="24">
        <v>1100000</v>
      </c>
      <c r="E36" s="24"/>
      <c r="F36" s="24">
        <f>D36+E36</f>
        <v>1100000</v>
      </c>
      <c r="H36" s="18"/>
    </row>
    <row r="37" spans="1:8" ht="38.25">
      <c r="A37" s="8" t="s">
        <v>167</v>
      </c>
      <c r="B37" s="9" t="s">
        <v>65</v>
      </c>
      <c r="C37" s="12"/>
      <c r="D37" s="23">
        <f t="shared" ref="D37:F38" si="7">D38</f>
        <v>1000000</v>
      </c>
      <c r="E37" s="23">
        <f t="shared" si="7"/>
        <v>1000000</v>
      </c>
      <c r="F37" s="23">
        <f t="shared" si="7"/>
        <v>2000000</v>
      </c>
      <c r="H37" s="18"/>
    </row>
    <row r="38" spans="1:8">
      <c r="A38" s="8" t="s">
        <v>168</v>
      </c>
      <c r="B38" s="9" t="s">
        <v>65</v>
      </c>
      <c r="C38" s="12" t="s">
        <v>13</v>
      </c>
      <c r="D38" s="23">
        <f t="shared" si="7"/>
        <v>1000000</v>
      </c>
      <c r="E38" s="23">
        <f t="shared" si="7"/>
        <v>1000000</v>
      </c>
      <c r="F38" s="23">
        <f t="shared" si="7"/>
        <v>2000000</v>
      </c>
      <c r="H38" s="18"/>
    </row>
    <row r="39" spans="1:8">
      <c r="A39" s="14" t="s">
        <v>169</v>
      </c>
      <c r="B39" s="10" t="s">
        <v>65</v>
      </c>
      <c r="C39" s="15" t="s">
        <v>14</v>
      </c>
      <c r="D39" s="24">
        <v>1000000</v>
      </c>
      <c r="E39" s="24">
        <v>1000000</v>
      </c>
      <c r="F39" s="24">
        <f>D39+E39</f>
        <v>2000000</v>
      </c>
      <c r="H39" s="18"/>
    </row>
    <row r="40" spans="1:8" ht="25.5">
      <c r="A40" s="34" t="s">
        <v>238</v>
      </c>
      <c r="B40" s="35" t="s">
        <v>240</v>
      </c>
      <c r="C40" s="36"/>
      <c r="D40" s="22">
        <f>D41</f>
        <v>0</v>
      </c>
      <c r="E40" s="22">
        <f t="shared" ref="E40:F42" si="8">E41</f>
        <v>250000</v>
      </c>
      <c r="F40" s="22">
        <f t="shared" si="8"/>
        <v>250000</v>
      </c>
      <c r="H40" s="18"/>
    </row>
    <row r="41" spans="1:8" ht="25.5">
      <c r="A41" s="34" t="s">
        <v>239</v>
      </c>
      <c r="B41" s="35" t="s">
        <v>241</v>
      </c>
      <c r="C41" s="36"/>
      <c r="D41" s="22">
        <f>D42</f>
        <v>0</v>
      </c>
      <c r="E41" s="22">
        <f t="shared" si="8"/>
        <v>250000</v>
      </c>
      <c r="F41" s="22">
        <f t="shared" si="8"/>
        <v>250000</v>
      </c>
      <c r="H41" s="18"/>
    </row>
    <row r="42" spans="1:8">
      <c r="A42" s="29" t="s">
        <v>157</v>
      </c>
      <c r="B42" s="35" t="s">
        <v>241</v>
      </c>
      <c r="C42" s="36" t="s">
        <v>6</v>
      </c>
      <c r="D42" s="22">
        <f>D43</f>
        <v>0</v>
      </c>
      <c r="E42" s="22">
        <f t="shared" si="8"/>
        <v>250000</v>
      </c>
      <c r="F42" s="22">
        <f t="shared" si="8"/>
        <v>250000</v>
      </c>
      <c r="H42" s="18"/>
    </row>
    <row r="43" spans="1:8" ht="18.75" customHeight="1">
      <c r="A43" s="30" t="s">
        <v>158</v>
      </c>
      <c r="B43" s="35" t="s">
        <v>241</v>
      </c>
      <c r="C43" s="36" t="s">
        <v>7</v>
      </c>
      <c r="D43" s="24"/>
      <c r="E43" s="24">
        <v>250000</v>
      </c>
      <c r="F43" s="24">
        <f>D43+E43</f>
        <v>250000</v>
      </c>
      <c r="H43" s="18"/>
    </row>
    <row r="44" spans="1:8" ht="51">
      <c r="A44" s="8" t="s">
        <v>15</v>
      </c>
      <c r="B44" s="9" t="s">
        <v>66</v>
      </c>
      <c r="C44" s="12"/>
      <c r="D44" s="23">
        <f t="shared" ref="D44:F47" si="9">D45</f>
        <v>446000</v>
      </c>
      <c r="E44" s="23">
        <f t="shared" si="9"/>
        <v>0</v>
      </c>
      <c r="F44" s="23">
        <f t="shared" si="9"/>
        <v>446000</v>
      </c>
      <c r="H44" s="18"/>
    </row>
    <row r="45" spans="1:8" ht="38.25">
      <c r="A45" s="8" t="s">
        <v>170</v>
      </c>
      <c r="B45" s="9" t="s">
        <v>67</v>
      </c>
      <c r="C45" s="12"/>
      <c r="D45" s="23">
        <f t="shared" si="9"/>
        <v>446000</v>
      </c>
      <c r="E45" s="23">
        <f t="shared" si="9"/>
        <v>0</v>
      </c>
      <c r="F45" s="23">
        <f t="shared" si="9"/>
        <v>446000</v>
      </c>
      <c r="H45" s="18"/>
    </row>
    <row r="46" spans="1:8" ht="63.75">
      <c r="A46" s="8" t="s">
        <v>171</v>
      </c>
      <c r="B46" s="9" t="s">
        <v>68</v>
      </c>
      <c r="C46" s="12"/>
      <c r="D46" s="23">
        <f t="shared" si="9"/>
        <v>446000</v>
      </c>
      <c r="E46" s="23">
        <f t="shared" si="9"/>
        <v>0</v>
      </c>
      <c r="F46" s="23">
        <f t="shared" si="9"/>
        <v>446000</v>
      </c>
      <c r="H46" s="18"/>
    </row>
    <row r="47" spans="1:8" ht="25.5">
      <c r="A47" s="8" t="s">
        <v>160</v>
      </c>
      <c r="B47" s="9" t="s">
        <v>68</v>
      </c>
      <c r="C47" s="12" t="s">
        <v>9</v>
      </c>
      <c r="D47" s="23">
        <f t="shared" si="9"/>
        <v>446000</v>
      </c>
      <c r="E47" s="23">
        <f t="shared" si="9"/>
        <v>0</v>
      </c>
      <c r="F47" s="23">
        <f t="shared" si="9"/>
        <v>446000</v>
      </c>
      <c r="H47" s="18"/>
    </row>
    <row r="48" spans="1:8" ht="31.5" customHeight="1">
      <c r="A48" s="14" t="s">
        <v>161</v>
      </c>
      <c r="B48" s="10" t="s">
        <v>68</v>
      </c>
      <c r="C48" s="15" t="s">
        <v>10</v>
      </c>
      <c r="D48" s="24">
        <v>446000</v>
      </c>
      <c r="E48" s="24"/>
      <c r="F48" s="24">
        <f>D48+E48</f>
        <v>446000</v>
      </c>
      <c r="H48" s="18"/>
    </row>
    <row r="49" spans="1:8" ht="38.25">
      <c r="A49" s="8" t="s">
        <v>16</v>
      </c>
      <c r="B49" s="9" t="s">
        <v>69</v>
      </c>
      <c r="C49" s="12"/>
      <c r="D49" s="23">
        <f t="shared" ref="D49:F50" si="10">D50</f>
        <v>17970000</v>
      </c>
      <c r="E49" s="23">
        <f t="shared" si="10"/>
        <v>1500000</v>
      </c>
      <c r="F49" s="23">
        <f t="shared" si="10"/>
        <v>19470000</v>
      </c>
      <c r="H49" s="18"/>
    </row>
    <row r="50" spans="1:8">
      <c r="A50" s="8" t="s">
        <v>172</v>
      </c>
      <c r="B50" s="9" t="s">
        <v>70</v>
      </c>
      <c r="C50" s="12"/>
      <c r="D50" s="23">
        <f t="shared" si="10"/>
        <v>17970000</v>
      </c>
      <c r="E50" s="23">
        <f t="shared" si="10"/>
        <v>1500000</v>
      </c>
      <c r="F50" s="23">
        <f t="shared" si="10"/>
        <v>19470000</v>
      </c>
      <c r="H50" s="18"/>
    </row>
    <row r="51" spans="1:8" ht="51">
      <c r="A51" s="8" t="s">
        <v>173</v>
      </c>
      <c r="B51" s="9" t="s">
        <v>71</v>
      </c>
      <c r="C51" s="12"/>
      <c r="D51" s="23">
        <f>D52+D54</f>
        <v>17970000</v>
      </c>
      <c r="E51" s="23">
        <f>E52+E54</f>
        <v>1500000</v>
      </c>
      <c r="F51" s="23">
        <f>F52+F54</f>
        <v>19470000</v>
      </c>
      <c r="H51" s="18"/>
    </row>
    <row r="52" spans="1:8" ht="25.5">
      <c r="A52" s="8" t="s">
        <v>153</v>
      </c>
      <c r="B52" s="9" t="s">
        <v>71</v>
      </c>
      <c r="C52" s="12" t="s">
        <v>3</v>
      </c>
      <c r="D52" s="23">
        <f>D53</f>
        <v>6170000</v>
      </c>
      <c r="E52" s="23">
        <f>E53</f>
        <v>1500000</v>
      </c>
      <c r="F52" s="23">
        <f>F53</f>
        <v>7670000</v>
      </c>
      <c r="H52" s="18"/>
    </row>
    <row r="53" spans="1:8" ht="25.5">
      <c r="A53" s="14" t="s">
        <v>154</v>
      </c>
      <c r="B53" s="10" t="s">
        <v>71</v>
      </c>
      <c r="C53" s="15" t="s">
        <v>4</v>
      </c>
      <c r="D53" s="24">
        <v>6170000</v>
      </c>
      <c r="E53" s="24">
        <v>1500000</v>
      </c>
      <c r="F53" s="24">
        <f>D53+E53</f>
        <v>7670000</v>
      </c>
      <c r="H53" s="18"/>
    </row>
    <row r="54" spans="1:8">
      <c r="A54" s="8" t="s">
        <v>165</v>
      </c>
      <c r="B54" s="9" t="s">
        <v>71</v>
      </c>
      <c r="C54" s="12" t="s">
        <v>11</v>
      </c>
      <c r="D54" s="23">
        <f>D55</f>
        <v>11800000</v>
      </c>
      <c r="E54" s="23">
        <f>E55</f>
        <v>0</v>
      </c>
      <c r="F54" s="23">
        <f>F55</f>
        <v>11800000</v>
      </c>
      <c r="H54" s="18"/>
    </row>
    <row r="55" spans="1:8" ht="42.75" customHeight="1">
      <c r="A55" s="14" t="s">
        <v>166</v>
      </c>
      <c r="B55" s="10" t="s">
        <v>71</v>
      </c>
      <c r="C55" s="15" t="s">
        <v>12</v>
      </c>
      <c r="D55" s="24">
        <v>11800000</v>
      </c>
      <c r="E55" s="24"/>
      <c r="F55" s="24">
        <f>D55+E55</f>
        <v>11800000</v>
      </c>
      <c r="H55" s="18"/>
    </row>
    <row r="56" spans="1:8" ht="51">
      <c r="A56" s="8" t="s">
        <v>174</v>
      </c>
      <c r="B56" s="9" t="s">
        <v>72</v>
      </c>
      <c r="C56" s="12"/>
      <c r="D56" s="23">
        <f>D57</f>
        <v>48619419.859999999</v>
      </c>
      <c r="E56" s="23">
        <f>E57</f>
        <v>12176835.469999999</v>
      </c>
      <c r="F56" s="23">
        <f>F57</f>
        <v>60796255.329999998</v>
      </c>
      <c r="H56" s="18"/>
    </row>
    <row r="57" spans="1:8" ht="25.5">
      <c r="A57" s="8" t="s">
        <v>175</v>
      </c>
      <c r="B57" s="9" t="s">
        <v>73</v>
      </c>
      <c r="C57" s="12"/>
      <c r="D57" s="23">
        <f>D58+D61+D64</f>
        <v>48619419.859999999</v>
      </c>
      <c r="E57" s="23">
        <f t="shared" ref="E57:F57" si="11">E58+E61+E64</f>
        <v>12176835.469999999</v>
      </c>
      <c r="F57" s="23">
        <f t="shared" si="11"/>
        <v>60796255.329999998</v>
      </c>
      <c r="H57" s="18"/>
    </row>
    <row r="58" spans="1:8" ht="90" customHeight="1">
      <c r="A58" s="26" t="s">
        <v>176</v>
      </c>
      <c r="B58" s="9" t="s">
        <v>74</v>
      </c>
      <c r="C58" s="12"/>
      <c r="D58" s="23">
        <f>D59</f>
        <v>27433792.390000001</v>
      </c>
      <c r="E58" s="23">
        <f t="shared" ref="E58:F59" si="12">E59</f>
        <v>28412462.939999998</v>
      </c>
      <c r="F58" s="23">
        <f t="shared" si="12"/>
        <v>55846255.329999998</v>
      </c>
      <c r="H58" s="18"/>
    </row>
    <row r="59" spans="1:8" ht="25.5">
      <c r="A59" s="8" t="s">
        <v>177</v>
      </c>
      <c r="B59" s="9" t="s">
        <v>74</v>
      </c>
      <c r="C59" s="12" t="s">
        <v>17</v>
      </c>
      <c r="D59" s="23">
        <f>D60</f>
        <v>27433792.390000001</v>
      </c>
      <c r="E59" s="23">
        <f t="shared" si="12"/>
        <v>28412462.939999998</v>
      </c>
      <c r="F59" s="23">
        <f t="shared" si="12"/>
        <v>55846255.329999998</v>
      </c>
      <c r="H59" s="18"/>
    </row>
    <row r="60" spans="1:8">
      <c r="A60" s="14" t="s">
        <v>178</v>
      </c>
      <c r="B60" s="10" t="s">
        <v>74</v>
      </c>
      <c r="C60" s="15" t="s">
        <v>18</v>
      </c>
      <c r="D60" s="25">
        <v>27433792.390000001</v>
      </c>
      <c r="E60" s="25">
        <f>21185627.47+7226835.47</f>
        <v>28412462.939999998</v>
      </c>
      <c r="F60" s="24">
        <f>D60+E60</f>
        <v>55846255.329999998</v>
      </c>
      <c r="G60" s="21"/>
      <c r="H60" s="18"/>
    </row>
    <row r="61" spans="1:8" ht="66" customHeight="1">
      <c r="A61" s="27" t="s">
        <v>150</v>
      </c>
      <c r="B61" s="9" t="s">
        <v>148</v>
      </c>
      <c r="C61" s="12"/>
      <c r="D61" s="23">
        <f t="shared" ref="D61:F62" si="13">D62</f>
        <v>21185627.469999999</v>
      </c>
      <c r="E61" s="23">
        <f t="shared" si="13"/>
        <v>-21185627.469999999</v>
      </c>
      <c r="F61" s="23">
        <f t="shared" si="13"/>
        <v>0</v>
      </c>
      <c r="H61" s="18"/>
    </row>
    <row r="62" spans="1:8" ht="25.5">
      <c r="A62" s="8" t="s">
        <v>177</v>
      </c>
      <c r="B62" s="9" t="s">
        <v>148</v>
      </c>
      <c r="C62" s="12" t="s">
        <v>17</v>
      </c>
      <c r="D62" s="23">
        <f t="shared" si="13"/>
        <v>21185627.469999999</v>
      </c>
      <c r="E62" s="23">
        <f t="shared" si="13"/>
        <v>-21185627.469999999</v>
      </c>
      <c r="F62" s="23">
        <f t="shared" si="13"/>
        <v>0</v>
      </c>
      <c r="H62" s="18"/>
    </row>
    <row r="63" spans="1:8">
      <c r="A63" s="14" t="s">
        <v>178</v>
      </c>
      <c r="B63" s="10" t="s">
        <v>148</v>
      </c>
      <c r="C63" s="15" t="s">
        <v>18</v>
      </c>
      <c r="D63" s="25">
        <v>21185627.469999999</v>
      </c>
      <c r="E63" s="25">
        <v>-21185627.469999999</v>
      </c>
      <c r="F63" s="24">
        <f>D63+E63</f>
        <v>0</v>
      </c>
      <c r="G63" s="21"/>
      <c r="H63" s="18"/>
    </row>
    <row r="64" spans="1:8" ht="66" customHeight="1">
      <c r="A64" s="8" t="s">
        <v>269</v>
      </c>
      <c r="B64" s="31" t="s">
        <v>244</v>
      </c>
      <c r="C64" s="31"/>
      <c r="D64" s="23">
        <f>D65</f>
        <v>0</v>
      </c>
      <c r="E64" s="23">
        <f t="shared" ref="E64:F65" si="14">E65</f>
        <v>4950000</v>
      </c>
      <c r="F64" s="23">
        <f t="shared" si="14"/>
        <v>4950000</v>
      </c>
      <c r="G64" s="21"/>
      <c r="H64" s="18"/>
    </row>
    <row r="65" spans="1:8" ht="25.5">
      <c r="A65" s="8" t="s">
        <v>177</v>
      </c>
      <c r="B65" s="31" t="s">
        <v>244</v>
      </c>
      <c r="C65" s="31" t="s">
        <v>17</v>
      </c>
      <c r="D65" s="23">
        <f>D66</f>
        <v>0</v>
      </c>
      <c r="E65" s="23">
        <f t="shared" si="14"/>
        <v>4950000</v>
      </c>
      <c r="F65" s="23">
        <f t="shared" si="14"/>
        <v>4950000</v>
      </c>
      <c r="G65" s="21"/>
      <c r="H65" s="18"/>
    </row>
    <row r="66" spans="1:8">
      <c r="A66" s="14" t="s">
        <v>178</v>
      </c>
      <c r="B66" s="41" t="s">
        <v>244</v>
      </c>
      <c r="C66" s="41" t="s">
        <v>18</v>
      </c>
      <c r="D66" s="25"/>
      <c r="E66" s="25">
        <v>4950000</v>
      </c>
      <c r="F66" s="24">
        <f>D66+E66</f>
        <v>4950000</v>
      </c>
      <c r="G66" s="21"/>
      <c r="H66" s="18"/>
    </row>
    <row r="67" spans="1:8" ht="66.75" customHeight="1">
      <c r="A67" s="8" t="s">
        <v>19</v>
      </c>
      <c r="B67" s="9" t="s">
        <v>75</v>
      </c>
      <c r="C67" s="12"/>
      <c r="D67" s="23">
        <f>D68</f>
        <v>5325159.2300000004</v>
      </c>
      <c r="E67" s="23">
        <f>E68</f>
        <v>-1216957.8799999999</v>
      </c>
      <c r="F67" s="23">
        <f>F68</f>
        <v>4108201.35</v>
      </c>
      <c r="H67" s="18"/>
    </row>
    <row r="68" spans="1:8" ht="25.5">
      <c r="A68" s="8" t="s">
        <v>175</v>
      </c>
      <c r="B68" s="9" t="s">
        <v>76</v>
      </c>
      <c r="C68" s="12"/>
      <c r="D68" s="23">
        <f>D69+D72+D75+D78</f>
        <v>5325159.2300000004</v>
      </c>
      <c r="E68" s="23">
        <f>E69+E72+E75+E78</f>
        <v>-1216957.8799999999</v>
      </c>
      <c r="F68" s="23">
        <f>F69+F72+F75+F78</f>
        <v>4108201.35</v>
      </c>
      <c r="H68" s="18"/>
    </row>
    <row r="69" spans="1:8" ht="76.5">
      <c r="A69" s="8" t="s">
        <v>245</v>
      </c>
      <c r="B69" s="9" t="s">
        <v>77</v>
      </c>
      <c r="C69" s="12"/>
      <c r="D69" s="23">
        <f t="shared" ref="D69:F70" si="15">D70</f>
        <v>2369066.7000000002</v>
      </c>
      <c r="E69" s="23">
        <f t="shared" si="15"/>
        <v>1739134.65</v>
      </c>
      <c r="F69" s="23">
        <f t="shared" si="15"/>
        <v>4108201.35</v>
      </c>
      <c r="H69" s="18"/>
    </row>
    <row r="70" spans="1:8" ht="25.5">
      <c r="A70" s="8" t="s">
        <v>177</v>
      </c>
      <c r="B70" s="9" t="s">
        <v>77</v>
      </c>
      <c r="C70" s="12" t="s">
        <v>17</v>
      </c>
      <c r="D70" s="23">
        <f t="shared" si="15"/>
        <v>2369066.7000000002</v>
      </c>
      <c r="E70" s="23">
        <f t="shared" si="15"/>
        <v>1739134.65</v>
      </c>
      <c r="F70" s="23">
        <f t="shared" si="15"/>
        <v>4108201.35</v>
      </c>
      <c r="H70" s="18"/>
    </row>
    <row r="71" spans="1:8">
      <c r="A71" s="14" t="s">
        <v>178</v>
      </c>
      <c r="B71" s="10" t="s">
        <v>77</v>
      </c>
      <c r="C71" s="15" t="s">
        <v>18</v>
      </c>
      <c r="D71" s="24">
        <v>2369066.7000000002</v>
      </c>
      <c r="E71" s="24">
        <v>1739134.65</v>
      </c>
      <c r="F71" s="24">
        <f>D71+E71</f>
        <v>4108201.35</v>
      </c>
      <c r="H71" s="18"/>
    </row>
    <row r="72" spans="1:8" ht="51">
      <c r="A72" s="8" t="s">
        <v>149</v>
      </c>
      <c r="B72" s="9" t="s">
        <v>78</v>
      </c>
      <c r="C72" s="12"/>
      <c r="D72" s="23">
        <f t="shared" ref="D72:F73" si="16">D73</f>
        <v>1739134.65</v>
      </c>
      <c r="E72" s="23">
        <f t="shared" si="16"/>
        <v>-1739134.65</v>
      </c>
      <c r="F72" s="23">
        <f t="shared" si="16"/>
        <v>0</v>
      </c>
      <c r="H72" s="18"/>
    </row>
    <row r="73" spans="1:8" ht="25.5">
      <c r="A73" s="8" t="s">
        <v>177</v>
      </c>
      <c r="B73" s="9" t="s">
        <v>78</v>
      </c>
      <c r="C73" s="12" t="s">
        <v>17</v>
      </c>
      <c r="D73" s="23">
        <f t="shared" si="16"/>
        <v>1739134.65</v>
      </c>
      <c r="E73" s="23">
        <f t="shared" si="16"/>
        <v>-1739134.65</v>
      </c>
      <c r="F73" s="23">
        <f t="shared" si="16"/>
        <v>0</v>
      </c>
      <c r="H73" s="18"/>
    </row>
    <row r="74" spans="1:8">
      <c r="A74" s="14" t="s">
        <v>178</v>
      </c>
      <c r="B74" s="10" t="s">
        <v>78</v>
      </c>
      <c r="C74" s="15" t="s">
        <v>18</v>
      </c>
      <c r="D74" s="24">
        <v>1739134.65</v>
      </c>
      <c r="E74" s="24">
        <v>-1739134.65</v>
      </c>
      <c r="F74" s="24">
        <f>D74+E74</f>
        <v>0</v>
      </c>
      <c r="H74" s="18"/>
    </row>
    <row r="75" spans="1:8" ht="63.75">
      <c r="A75" s="8" t="s">
        <v>179</v>
      </c>
      <c r="B75" s="9" t="s">
        <v>79</v>
      </c>
      <c r="C75" s="12"/>
      <c r="D75" s="23">
        <f t="shared" ref="D75:F76" si="17">D76</f>
        <v>150862.65</v>
      </c>
      <c r="E75" s="23">
        <f t="shared" si="17"/>
        <v>-150862.65</v>
      </c>
      <c r="F75" s="23">
        <f t="shared" si="17"/>
        <v>0</v>
      </c>
      <c r="H75" s="18"/>
    </row>
    <row r="76" spans="1:8" ht="25.5">
      <c r="A76" s="8" t="s">
        <v>177</v>
      </c>
      <c r="B76" s="9" t="s">
        <v>79</v>
      </c>
      <c r="C76" s="12" t="s">
        <v>17</v>
      </c>
      <c r="D76" s="23">
        <f t="shared" si="17"/>
        <v>150862.65</v>
      </c>
      <c r="E76" s="23">
        <f t="shared" si="17"/>
        <v>-150862.65</v>
      </c>
      <c r="F76" s="23">
        <f t="shared" si="17"/>
        <v>0</v>
      </c>
      <c r="H76" s="18"/>
    </row>
    <row r="77" spans="1:8">
      <c r="A77" s="14" t="s">
        <v>178</v>
      </c>
      <c r="B77" s="10" t="s">
        <v>79</v>
      </c>
      <c r="C77" s="15" t="s">
        <v>18</v>
      </c>
      <c r="D77" s="24">
        <v>150862.65</v>
      </c>
      <c r="E77" s="24">
        <v>-150862.65</v>
      </c>
      <c r="F77" s="24">
        <f>D77+E77</f>
        <v>0</v>
      </c>
      <c r="H77" s="18"/>
    </row>
    <row r="78" spans="1:8" ht="38.25">
      <c r="A78" s="8" t="s">
        <v>180</v>
      </c>
      <c r="B78" s="9" t="s">
        <v>80</v>
      </c>
      <c r="C78" s="12"/>
      <c r="D78" s="23">
        <f t="shared" ref="D78:F79" si="18">D79</f>
        <v>1066095.23</v>
      </c>
      <c r="E78" s="23">
        <f t="shared" si="18"/>
        <v>-1066095.23</v>
      </c>
      <c r="F78" s="23">
        <f t="shared" si="18"/>
        <v>0</v>
      </c>
      <c r="H78" s="18"/>
    </row>
    <row r="79" spans="1:8" ht="25.5">
      <c r="A79" s="8" t="s">
        <v>177</v>
      </c>
      <c r="B79" s="9" t="s">
        <v>80</v>
      </c>
      <c r="C79" s="12" t="s">
        <v>17</v>
      </c>
      <c r="D79" s="23">
        <f t="shared" si="18"/>
        <v>1066095.23</v>
      </c>
      <c r="E79" s="23">
        <f t="shared" si="18"/>
        <v>-1066095.23</v>
      </c>
      <c r="F79" s="23">
        <f t="shared" si="18"/>
        <v>0</v>
      </c>
      <c r="H79" s="18"/>
    </row>
    <row r="80" spans="1:8">
      <c r="A80" s="14" t="s">
        <v>178</v>
      </c>
      <c r="B80" s="10" t="s">
        <v>80</v>
      </c>
      <c r="C80" s="15" t="s">
        <v>18</v>
      </c>
      <c r="D80" s="24">
        <v>1066095.23</v>
      </c>
      <c r="E80" s="24">
        <v>-1066095.23</v>
      </c>
      <c r="F80" s="24">
        <f>D80+E80</f>
        <v>0</v>
      </c>
      <c r="H80" s="18"/>
    </row>
    <row r="81" spans="1:8" ht="51">
      <c r="A81" s="8" t="s">
        <v>20</v>
      </c>
      <c r="B81" s="9" t="s">
        <v>81</v>
      </c>
      <c r="C81" s="12"/>
      <c r="D81" s="23">
        <f t="shared" ref="D81:F84" si="19">D82</f>
        <v>2894293</v>
      </c>
      <c r="E81" s="23">
        <f t="shared" si="19"/>
        <v>0</v>
      </c>
      <c r="F81" s="23">
        <f t="shared" si="19"/>
        <v>2894293</v>
      </c>
      <c r="H81" s="18"/>
    </row>
    <row r="82" spans="1:8" ht="38.25">
      <c r="A82" s="8" t="s">
        <v>181</v>
      </c>
      <c r="B82" s="9" t="s">
        <v>82</v>
      </c>
      <c r="C82" s="12"/>
      <c r="D82" s="23">
        <f t="shared" si="19"/>
        <v>2894293</v>
      </c>
      <c r="E82" s="23">
        <f t="shared" si="19"/>
        <v>0</v>
      </c>
      <c r="F82" s="23">
        <f t="shared" si="19"/>
        <v>2894293</v>
      </c>
      <c r="H82" s="18"/>
    </row>
    <row r="83" spans="1:8">
      <c r="A83" s="8" t="s">
        <v>182</v>
      </c>
      <c r="B83" s="9" t="s">
        <v>83</v>
      </c>
      <c r="C83" s="12"/>
      <c r="D83" s="23">
        <f t="shared" si="19"/>
        <v>2894293</v>
      </c>
      <c r="E83" s="23">
        <f t="shared" si="19"/>
        <v>0</v>
      </c>
      <c r="F83" s="23">
        <f t="shared" si="19"/>
        <v>2894293</v>
      </c>
      <c r="H83" s="18"/>
    </row>
    <row r="84" spans="1:8" ht="25.5">
      <c r="A84" s="8" t="s">
        <v>153</v>
      </c>
      <c r="B84" s="9" t="s">
        <v>83</v>
      </c>
      <c r="C84" s="12" t="s">
        <v>3</v>
      </c>
      <c r="D84" s="23">
        <f t="shared" si="19"/>
        <v>2894293</v>
      </c>
      <c r="E84" s="23">
        <f t="shared" si="19"/>
        <v>0</v>
      </c>
      <c r="F84" s="23">
        <f t="shared" si="19"/>
        <v>2894293</v>
      </c>
      <c r="H84" s="18"/>
    </row>
    <row r="85" spans="1:8" ht="25.5">
      <c r="A85" s="14" t="s">
        <v>154</v>
      </c>
      <c r="B85" s="10" t="s">
        <v>83</v>
      </c>
      <c r="C85" s="15" t="s">
        <v>4</v>
      </c>
      <c r="D85" s="24">
        <v>2894293</v>
      </c>
      <c r="E85" s="24"/>
      <c r="F85" s="24">
        <f>D85+E85</f>
        <v>2894293</v>
      </c>
      <c r="H85" s="18"/>
    </row>
    <row r="86" spans="1:8" ht="51">
      <c r="A86" s="8" t="s">
        <v>22</v>
      </c>
      <c r="B86" s="9" t="s">
        <v>84</v>
      </c>
      <c r="C86" s="12"/>
      <c r="D86" s="23">
        <f t="shared" ref="D86:F87" si="20">D87</f>
        <v>1256000</v>
      </c>
      <c r="E86" s="23">
        <f t="shared" si="20"/>
        <v>163645</v>
      </c>
      <c r="F86" s="23">
        <f t="shared" si="20"/>
        <v>1419645</v>
      </c>
      <c r="H86" s="18"/>
    </row>
    <row r="87" spans="1:8" ht="38.25">
      <c r="A87" s="8" t="s">
        <v>183</v>
      </c>
      <c r="B87" s="9" t="s">
        <v>85</v>
      </c>
      <c r="C87" s="12"/>
      <c r="D87" s="23">
        <f t="shared" si="20"/>
        <v>1256000</v>
      </c>
      <c r="E87" s="23">
        <f t="shared" si="20"/>
        <v>163645</v>
      </c>
      <c r="F87" s="23">
        <f t="shared" si="20"/>
        <v>1419645</v>
      </c>
      <c r="H87" s="18"/>
    </row>
    <row r="88" spans="1:8" ht="51">
      <c r="A88" s="8" t="s">
        <v>184</v>
      </c>
      <c r="B88" s="9" t="s">
        <v>86</v>
      </c>
      <c r="C88" s="12"/>
      <c r="D88" s="23">
        <f>D89+D91</f>
        <v>1256000</v>
      </c>
      <c r="E88" s="23">
        <f>E89+E91</f>
        <v>163645</v>
      </c>
      <c r="F88" s="23">
        <f>F89+F91</f>
        <v>1419645</v>
      </c>
      <c r="H88" s="18"/>
    </row>
    <row r="89" spans="1:8" ht="25.5">
      <c r="A89" s="8" t="s">
        <v>153</v>
      </c>
      <c r="B89" s="9" t="s">
        <v>86</v>
      </c>
      <c r="C89" s="12" t="s">
        <v>3</v>
      </c>
      <c r="D89" s="23">
        <f>D90</f>
        <v>950000</v>
      </c>
      <c r="E89" s="23">
        <f t="shared" ref="E89:F89" si="21">E90</f>
        <v>0</v>
      </c>
      <c r="F89" s="23">
        <f t="shared" si="21"/>
        <v>950000</v>
      </c>
      <c r="H89" s="18"/>
    </row>
    <row r="90" spans="1:8" ht="25.5">
      <c r="A90" s="14" t="s">
        <v>154</v>
      </c>
      <c r="B90" s="10" t="s">
        <v>86</v>
      </c>
      <c r="C90" s="15" t="s">
        <v>4</v>
      </c>
      <c r="D90" s="24">
        <v>950000</v>
      </c>
      <c r="E90" s="19"/>
      <c r="F90" s="24">
        <f>D90+E90</f>
        <v>950000</v>
      </c>
      <c r="H90" s="18"/>
    </row>
    <row r="91" spans="1:8">
      <c r="A91" s="8" t="s">
        <v>165</v>
      </c>
      <c r="B91" s="9" t="s">
        <v>86</v>
      </c>
      <c r="C91" s="12" t="s">
        <v>11</v>
      </c>
      <c r="D91" s="22">
        <f>D92</f>
        <v>306000</v>
      </c>
      <c r="E91" s="22">
        <f t="shared" ref="E91:F91" si="22">E92</f>
        <v>163645</v>
      </c>
      <c r="F91" s="22">
        <f t="shared" si="22"/>
        <v>469645</v>
      </c>
      <c r="H91" s="18"/>
    </row>
    <row r="92" spans="1:8" ht="45" customHeight="1">
      <c r="A92" s="14" t="s">
        <v>166</v>
      </c>
      <c r="B92" s="10" t="s">
        <v>86</v>
      </c>
      <c r="C92" s="15" t="s">
        <v>12</v>
      </c>
      <c r="D92" s="24">
        <v>306000</v>
      </c>
      <c r="E92" s="24">
        <v>163645</v>
      </c>
      <c r="F92" s="24">
        <f>D92+E92</f>
        <v>469645</v>
      </c>
      <c r="H92" s="18"/>
    </row>
    <row r="93" spans="1:8" ht="51">
      <c r="A93" s="8" t="s">
        <v>23</v>
      </c>
      <c r="B93" s="9" t="s">
        <v>87</v>
      </c>
      <c r="C93" s="12"/>
      <c r="D93" s="23">
        <f>D94+D106</f>
        <v>14714430</v>
      </c>
      <c r="E93" s="23">
        <f t="shared" ref="E93:F93" si="23">E94+E106</f>
        <v>5800000</v>
      </c>
      <c r="F93" s="23">
        <f t="shared" si="23"/>
        <v>20514430</v>
      </c>
      <c r="H93" s="18"/>
    </row>
    <row r="94" spans="1:8" ht="25.5">
      <c r="A94" s="8" t="s">
        <v>185</v>
      </c>
      <c r="B94" s="9" t="s">
        <v>88</v>
      </c>
      <c r="C94" s="12"/>
      <c r="D94" s="23">
        <f>D95+D100+D103</f>
        <v>14714430</v>
      </c>
      <c r="E94" s="23">
        <f t="shared" ref="E94:F94" si="24">E95+E100+E103</f>
        <v>4520000</v>
      </c>
      <c r="F94" s="23">
        <f t="shared" si="24"/>
        <v>19234430</v>
      </c>
      <c r="H94" s="18"/>
    </row>
    <row r="95" spans="1:8">
      <c r="A95" s="8" t="s">
        <v>186</v>
      </c>
      <c r="B95" s="9" t="s">
        <v>89</v>
      </c>
      <c r="C95" s="12"/>
      <c r="D95" s="23">
        <f>D96+D98</f>
        <v>5280000</v>
      </c>
      <c r="E95" s="23">
        <f>E96+E98</f>
        <v>-1280000</v>
      </c>
      <c r="F95" s="23">
        <f>F96+F98</f>
        <v>4000000</v>
      </c>
      <c r="H95" s="18"/>
    </row>
    <row r="96" spans="1:8" ht="25.5">
      <c r="A96" s="8" t="s">
        <v>153</v>
      </c>
      <c r="B96" s="9" t="s">
        <v>89</v>
      </c>
      <c r="C96" s="12" t="s">
        <v>3</v>
      </c>
      <c r="D96" s="23">
        <f>D97</f>
        <v>4280000</v>
      </c>
      <c r="E96" s="23">
        <f>E97</f>
        <v>-1280000</v>
      </c>
      <c r="F96" s="23">
        <f>F97</f>
        <v>3000000</v>
      </c>
      <c r="H96" s="18"/>
    </row>
    <row r="97" spans="1:8" ht="25.5">
      <c r="A97" s="14" t="s">
        <v>154</v>
      </c>
      <c r="B97" s="10" t="s">
        <v>89</v>
      </c>
      <c r="C97" s="15" t="s">
        <v>4</v>
      </c>
      <c r="D97" s="24">
        <v>4280000</v>
      </c>
      <c r="E97" s="24">
        <v>-1280000</v>
      </c>
      <c r="F97" s="24">
        <f>D97+E97</f>
        <v>3000000</v>
      </c>
      <c r="H97" s="18"/>
    </row>
    <row r="98" spans="1:8">
      <c r="A98" s="8" t="s">
        <v>165</v>
      </c>
      <c r="B98" s="9" t="s">
        <v>89</v>
      </c>
      <c r="C98" s="12" t="s">
        <v>11</v>
      </c>
      <c r="D98" s="23">
        <f>D99</f>
        <v>1000000</v>
      </c>
      <c r="E98" s="23">
        <f>E99</f>
        <v>0</v>
      </c>
      <c r="F98" s="23">
        <f>F99</f>
        <v>1000000</v>
      </c>
      <c r="H98" s="18"/>
    </row>
    <row r="99" spans="1:8" ht="42" customHeight="1">
      <c r="A99" s="14" t="s">
        <v>166</v>
      </c>
      <c r="B99" s="10" t="s">
        <v>89</v>
      </c>
      <c r="C99" s="15" t="s">
        <v>12</v>
      </c>
      <c r="D99" s="24">
        <v>1000000</v>
      </c>
      <c r="E99" s="24"/>
      <c r="F99" s="24">
        <f>D99+E99</f>
        <v>1000000</v>
      </c>
      <c r="H99" s="18"/>
    </row>
    <row r="100" spans="1:8" ht="25.5">
      <c r="A100" s="8" t="s">
        <v>187</v>
      </c>
      <c r="B100" s="9" t="s">
        <v>90</v>
      </c>
      <c r="C100" s="12"/>
      <c r="D100" s="23">
        <f t="shared" ref="D100:F101" si="25">D101</f>
        <v>9434430</v>
      </c>
      <c r="E100" s="23">
        <f t="shared" si="25"/>
        <v>-5000000</v>
      </c>
      <c r="F100" s="23">
        <f t="shared" si="25"/>
        <v>4434430</v>
      </c>
      <c r="H100" s="18"/>
    </row>
    <row r="101" spans="1:8" ht="25.5">
      <c r="A101" s="8" t="s">
        <v>177</v>
      </c>
      <c r="B101" s="9" t="s">
        <v>90</v>
      </c>
      <c r="C101" s="12" t="s">
        <v>17</v>
      </c>
      <c r="D101" s="23">
        <f t="shared" si="25"/>
        <v>9434430</v>
      </c>
      <c r="E101" s="23">
        <f t="shared" si="25"/>
        <v>-5000000</v>
      </c>
      <c r="F101" s="23">
        <f t="shared" si="25"/>
        <v>4434430</v>
      </c>
      <c r="H101" s="18"/>
    </row>
    <row r="102" spans="1:8" ht="89.25">
      <c r="A102" s="20" t="s">
        <v>188</v>
      </c>
      <c r="B102" s="10" t="s">
        <v>90</v>
      </c>
      <c r="C102" s="15" t="s">
        <v>24</v>
      </c>
      <c r="D102" s="24">
        <v>9434430</v>
      </c>
      <c r="E102" s="24">
        <v>-5000000</v>
      </c>
      <c r="F102" s="24">
        <f>D102+E102</f>
        <v>4434430</v>
      </c>
      <c r="H102" s="18"/>
    </row>
    <row r="103" spans="1:8" ht="25.5">
      <c r="A103" s="42" t="s">
        <v>246</v>
      </c>
      <c r="B103" s="31" t="s">
        <v>248</v>
      </c>
      <c r="C103" s="31"/>
      <c r="D103" s="22">
        <f t="shared" ref="D103:F104" si="26">D104</f>
        <v>0</v>
      </c>
      <c r="E103" s="22">
        <f t="shared" si="26"/>
        <v>10800000</v>
      </c>
      <c r="F103" s="22">
        <f t="shared" si="26"/>
        <v>10800000</v>
      </c>
      <c r="H103" s="18"/>
    </row>
    <row r="104" spans="1:8" ht="25.5">
      <c r="A104" s="42" t="s">
        <v>247</v>
      </c>
      <c r="B104" s="31" t="s">
        <v>248</v>
      </c>
      <c r="C104" s="31" t="s">
        <v>17</v>
      </c>
      <c r="D104" s="22">
        <f t="shared" si="26"/>
        <v>0</v>
      </c>
      <c r="E104" s="22">
        <f t="shared" si="26"/>
        <v>10800000</v>
      </c>
      <c r="F104" s="22">
        <f t="shared" si="26"/>
        <v>10800000</v>
      </c>
      <c r="H104" s="18"/>
    </row>
    <row r="105" spans="1:8" ht="89.25">
      <c r="A105" s="42" t="s">
        <v>188</v>
      </c>
      <c r="B105" s="31" t="s">
        <v>248</v>
      </c>
      <c r="C105" s="31" t="s">
        <v>24</v>
      </c>
      <c r="D105" s="22"/>
      <c r="E105" s="24">
        <v>10800000</v>
      </c>
      <c r="F105" s="24">
        <f>D105+E105</f>
        <v>10800000</v>
      </c>
      <c r="H105" s="18"/>
    </row>
    <row r="106" spans="1:8" ht="25.5">
      <c r="A106" s="42" t="s">
        <v>249</v>
      </c>
      <c r="B106" s="31" t="s">
        <v>251</v>
      </c>
      <c r="C106" s="31"/>
      <c r="D106" s="22">
        <f>D107</f>
        <v>0</v>
      </c>
      <c r="E106" s="22">
        <f t="shared" ref="E106:F108" si="27">E107</f>
        <v>1280000</v>
      </c>
      <c r="F106" s="22">
        <f t="shared" si="27"/>
        <v>1280000</v>
      </c>
      <c r="H106" s="18"/>
    </row>
    <row r="107" spans="1:8" ht="39.75" customHeight="1">
      <c r="A107" s="42" t="s">
        <v>250</v>
      </c>
      <c r="B107" s="31" t="s">
        <v>252</v>
      </c>
      <c r="C107" s="31"/>
      <c r="D107" s="22">
        <f>D108</f>
        <v>0</v>
      </c>
      <c r="E107" s="22">
        <f t="shared" si="27"/>
        <v>1280000</v>
      </c>
      <c r="F107" s="22">
        <f t="shared" si="27"/>
        <v>1280000</v>
      </c>
      <c r="H107" s="18"/>
    </row>
    <row r="108" spans="1:8" ht="25.5">
      <c r="A108" s="42" t="s">
        <v>153</v>
      </c>
      <c r="B108" s="31" t="s">
        <v>252</v>
      </c>
      <c r="C108" s="31" t="s">
        <v>3</v>
      </c>
      <c r="D108" s="22">
        <f>D109</f>
        <v>0</v>
      </c>
      <c r="E108" s="22">
        <f t="shared" si="27"/>
        <v>1280000</v>
      </c>
      <c r="F108" s="22">
        <f t="shared" si="27"/>
        <v>1280000</v>
      </c>
      <c r="H108" s="18"/>
    </row>
    <row r="109" spans="1:8" ht="25.5">
      <c r="A109" s="20" t="s">
        <v>154</v>
      </c>
      <c r="B109" s="43" t="s">
        <v>252</v>
      </c>
      <c r="C109" s="43" t="s">
        <v>4</v>
      </c>
      <c r="D109" s="22"/>
      <c r="E109" s="24">
        <v>1280000</v>
      </c>
      <c r="F109" s="24">
        <f>D109+E109</f>
        <v>1280000</v>
      </c>
      <c r="H109" s="18"/>
    </row>
    <row r="110" spans="1:8" ht="51">
      <c r="A110" s="8" t="s">
        <v>25</v>
      </c>
      <c r="B110" s="9" t="s">
        <v>91</v>
      </c>
      <c r="C110" s="12"/>
      <c r="D110" s="23">
        <f t="shared" ref="D110:F113" si="28">D111</f>
        <v>100000</v>
      </c>
      <c r="E110" s="23">
        <f t="shared" si="28"/>
        <v>0</v>
      </c>
      <c r="F110" s="23">
        <f t="shared" si="28"/>
        <v>100000</v>
      </c>
      <c r="H110" s="18"/>
    </row>
    <row r="111" spans="1:8" ht="38.25">
      <c r="A111" s="8" t="s">
        <v>189</v>
      </c>
      <c r="B111" s="9" t="s">
        <v>92</v>
      </c>
      <c r="C111" s="12"/>
      <c r="D111" s="23">
        <f t="shared" si="28"/>
        <v>100000</v>
      </c>
      <c r="E111" s="23">
        <f t="shared" si="28"/>
        <v>0</v>
      </c>
      <c r="F111" s="23">
        <f t="shared" si="28"/>
        <v>100000</v>
      </c>
      <c r="H111" s="18"/>
    </row>
    <row r="112" spans="1:8" ht="38.25">
      <c r="A112" s="8" t="s">
        <v>190</v>
      </c>
      <c r="B112" s="9" t="s">
        <v>93</v>
      </c>
      <c r="C112" s="12"/>
      <c r="D112" s="23">
        <f t="shared" si="28"/>
        <v>100000</v>
      </c>
      <c r="E112" s="23">
        <f t="shared" si="28"/>
        <v>0</v>
      </c>
      <c r="F112" s="23">
        <f t="shared" si="28"/>
        <v>100000</v>
      </c>
      <c r="H112" s="18"/>
    </row>
    <row r="113" spans="1:8" ht="25.5">
      <c r="A113" s="8" t="s">
        <v>191</v>
      </c>
      <c r="B113" s="9" t="s">
        <v>93</v>
      </c>
      <c r="C113" s="12" t="s">
        <v>26</v>
      </c>
      <c r="D113" s="23">
        <f t="shared" si="28"/>
        <v>100000</v>
      </c>
      <c r="E113" s="23">
        <f t="shared" si="28"/>
        <v>0</v>
      </c>
      <c r="F113" s="23">
        <f t="shared" si="28"/>
        <v>100000</v>
      </c>
      <c r="H113" s="18"/>
    </row>
    <row r="114" spans="1:8">
      <c r="A114" s="14" t="s">
        <v>192</v>
      </c>
      <c r="B114" s="10" t="s">
        <v>93</v>
      </c>
      <c r="C114" s="15" t="s">
        <v>27</v>
      </c>
      <c r="D114" s="24">
        <v>100000</v>
      </c>
      <c r="E114" s="24"/>
      <c r="F114" s="24">
        <f>D114+E114</f>
        <v>100000</v>
      </c>
      <c r="H114" s="18"/>
    </row>
    <row r="115" spans="1:8" ht="38.25">
      <c r="A115" s="8" t="s">
        <v>28</v>
      </c>
      <c r="B115" s="9" t="s">
        <v>94</v>
      </c>
      <c r="C115" s="12"/>
      <c r="D115" s="23">
        <f>D116+D128+D137+D142+D147</f>
        <v>35939000</v>
      </c>
      <c r="E115" s="23">
        <f>E116+E128+E137+E142+E147</f>
        <v>0</v>
      </c>
      <c r="F115" s="23">
        <f>F116+F128+F137+F142+F147</f>
        <v>35939000</v>
      </c>
      <c r="H115" s="18"/>
    </row>
    <row r="116" spans="1:8" ht="38.25">
      <c r="A116" s="8" t="s">
        <v>193</v>
      </c>
      <c r="B116" s="9" t="s">
        <v>95</v>
      </c>
      <c r="C116" s="12"/>
      <c r="D116" s="23">
        <f>D117</f>
        <v>15430000</v>
      </c>
      <c r="E116" s="23">
        <f>E117</f>
        <v>0</v>
      </c>
      <c r="F116" s="23">
        <f>F117</f>
        <v>15430000</v>
      </c>
      <c r="H116" s="18"/>
    </row>
    <row r="117" spans="1:8" ht="25.5">
      <c r="A117" s="8" t="s">
        <v>194</v>
      </c>
      <c r="B117" s="9" t="s">
        <v>96</v>
      </c>
      <c r="C117" s="12"/>
      <c r="D117" s="23">
        <f>D118+D125</f>
        <v>15430000</v>
      </c>
      <c r="E117" s="23">
        <f>E118+E125</f>
        <v>0</v>
      </c>
      <c r="F117" s="23">
        <f>F118+F125</f>
        <v>15430000</v>
      </c>
      <c r="H117" s="18"/>
    </row>
    <row r="118" spans="1:8" ht="25.5">
      <c r="A118" s="8" t="s">
        <v>195</v>
      </c>
      <c r="B118" s="9" t="s">
        <v>97</v>
      </c>
      <c r="C118" s="12"/>
      <c r="D118" s="23">
        <f>D119+D121+D123</f>
        <v>2441000</v>
      </c>
      <c r="E118" s="23">
        <f>E119+E121+E123</f>
        <v>0</v>
      </c>
      <c r="F118" s="23">
        <f>F119+F121+F123</f>
        <v>2441000</v>
      </c>
      <c r="H118" s="18"/>
    </row>
    <row r="119" spans="1:8" ht="63.75">
      <c r="A119" s="8" t="s">
        <v>196</v>
      </c>
      <c r="B119" s="9" t="s">
        <v>97</v>
      </c>
      <c r="C119" s="12" t="s">
        <v>29</v>
      </c>
      <c r="D119" s="23">
        <f>D120</f>
        <v>1607500</v>
      </c>
      <c r="E119" s="23">
        <f>E120</f>
        <v>0</v>
      </c>
      <c r="F119" s="23">
        <f>F120</f>
        <v>1607500</v>
      </c>
      <c r="H119" s="18"/>
    </row>
    <row r="120" spans="1:8" ht="25.5">
      <c r="A120" s="14" t="s">
        <v>197</v>
      </c>
      <c r="B120" s="10" t="s">
        <v>97</v>
      </c>
      <c r="C120" s="15" t="s">
        <v>30</v>
      </c>
      <c r="D120" s="24">
        <v>1607500</v>
      </c>
      <c r="E120" s="24"/>
      <c r="F120" s="24">
        <f>D120+E120</f>
        <v>1607500</v>
      </c>
      <c r="H120" s="18"/>
    </row>
    <row r="121" spans="1:8" ht="25.5">
      <c r="A121" s="8" t="s">
        <v>153</v>
      </c>
      <c r="B121" s="9" t="s">
        <v>97</v>
      </c>
      <c r="C121" s="12" t="s">
        <v>3</v>
      </c>
      <c r="D121" s="23">
        <f>D122</f>
        <v>832500</v>
      </c>
      <c r="E121" s="23">
        <f>E122</f>
        <v>0</v>
      </c>
      <c r="F121" s="23">
        <f>F122</f>
        <v>832500</v>
      </c>
      <c r="H121" s="18"/>
    </row>
    <row r="122" spans="1:8" ht="25.5">
      <c r="A122" s="14" t="s">
        <v>154</v>
      </c>
      <c r="B122" s="10" t="s">
        <v>97</v>
      </c>
      <c r="C122" s="15" t="s">
        <v>4</v>
      </c>
      <c r="D122" s="24">
        <v>832500</v>
      </c>
      <c r="E122" s="24"/>
      <c r="F122" s="24">
        <f>D122+E122</f>
        <v>832500</v>
      </c>
      <c r="H122" s="18"/>
    </row>
    <row r="123" spans="1:8">
      <c r="A123" s="8" t="s">
        <v>165</v>
      </c>
      <c r="B123" s="9" t="s">
        <v>97</v>
      </c>
      <c r="C123" s="12" t="s">
        <v>11</v>
      </c>
      <c r="D123" s="23">
        <f>D124</f>
        <v>1000</v>
      </c>
      <c r="E123" s="23">
        <f>E124</f>
        <v>0</v>
      </c>
      <c r="F123" s="23">
        <f>F124</f>
        <v>1000</v>
      </c>
      <c r="H123" s="18"/>
    </row>
    <row r="124" spans="1:8">
      <c r="A124" s="14" t="s">
        <v>198</v>
      </c>
      <c r="B124" s="10" t="s">
        <v>97</v>
      </c>
      <c r="C124" s="15" t="s">
        <v>21</v>
      </c>
      <c r="D124" s="24">
        <v>1000</v>
      </c>
      <c r="E124" s="24"/>
      <c r="F124" s="24">
        <f>D124+E124</f>
        <v>1000</v>
      </c>
      <c r="H124" s="18"/>
    </row>
    <row r="125" spans="1:8" ht="25.5">
      <c r="A125" s="8" t="s">
        <v>199</v>
      </c>
      <c r="B125" s="9" t="s">
        <v>98</v>
      </c>
      <c r="C125" s="12"/>
      <c r="D125" s="23">
        <f t="shared" ref="D125:F126" si="29">D126</f>
        <v>12989000</v>
      </c>
      <c r="E125" s="23">
        <f t="shared" si="29"/>
        <v>0</v>
      </c>
      <c r="F125" s="23">
        <f t="shared" si="29"/>
        <v>12989000</v>
      </c>
      <c r="H125" s="18"/>
    </row>
    <row r="126" spans="1:8" ht="27.75" customHeight="1">
      <c r="A126" s="8" t="s">
        <v>160</v>
      </c>
      <c r="B126" s="9" t="s">
        <v>98</v>
      </c>
      <c r="C126" s="12" t="s">
        <v>9</v>
      </c>
      <c r="D126" s="23">
        <f t="shared" si="29"/>
        <v>12989000</v>
      </c>
      <c r="E126" s="23">
        <f t="shared" si="29"/>
        <v>0</v>
      </c>
      <c r="F126" s="23">
        <f t="shared" si="29"/>
        <v>12989000</v>
      </c>
      <c r="H126" s="18"/>
    </row>
    <row r="127" spans="1:8">
      <c r="A127" s="14" t="s">
        <v>200</v>
      </c>
      <c r="B127" s="10" t="s">
        <v>98</v>
      </c>
      <c r="C127" s="15" t="s">
        <v>31</v>
      </c>
      <c r="D127" s="24">
        <v>12989000</v>
      </c>
      <c r="E127" s="24"/>
      <c r="F127" s="24">
        <f>D127+E127</f>
        <v>12989000</v>
      </c>
      <c r="H127" s="18"/>
    </row>
    <row r="128" spans="1:8" ht="38.25">
      <c r="A128" s="8" t="s">
        <v>201</v>
      </c>
      <c r="B128" s="9" t="s">
        <v>99</v>
      </c>
      <c r="C128" s="12"/>
      <c r="D128" s="23">
        <f t="shared" ref="D128:F129" si="30">D129</f>
        <v>6173000</v>
      </c>
      <c r="E128" s="23">
        <f t="shared" si="30"/>
        <v>0</v>
      </c>
      <c r="F128" s="23">
        <f t="shared" si="30"/>
        <v>6173000</v>
      </c>
      <c r="H128" s="18"/>
    </row>
    <row r="129" spans="1:8" ht="25.5">
      <c r="A129" s="8" t="s">
        <v>202</v>
      </c>
      <c r="B129" s="9" t="s">
        <v>100</v>
      </c>
      <c r="C129" s="12"/>
      <c r="D129" s="23">
        <f t="shared" si="30"/>
        <v>6173000</v>
      </c>
      <c r="E129" s="23">
        <f t="shared" si="30"/>
        <v>0</v>
      </c>
      <c r="F129" s="23">
        <f t="shared" si="30"/>
        <v>6173000</v>
      </c>
      <c r="H129" s="18"/>
    </row>
    <row r="130" spans="1:8" ht="25.5">
      <c r="A130" s="8" t="s">
        <v>195</v>
      </c>
      <c r="B130" s="9" t="s">
        <v>101</v>
      </c>
      <c r="C130" s="12"/>
      <c r="D130" s="23">
        <f>D131+D133+D135</f>
        <v>6173000</v>
      </c>
      <c r="E130" s="23">
        <f>E131+E133+E135</f>
        <v>0</v>
      </c>
      <c r="F130" s="23">
        <f>F131+F133+F135</f>
        <v>6173000</v>
      </c>
      <c r="H130" s="18"/>
    </row>
    <row r="131" spans="1:8" ht="63.75">
      <c r="A131" s="8" t="s">
        <v>196</v>
      </c>
      <c r="B131" s="9" t="s">
        <v>101</v>
      </c>
      <c r="C131" s="12" t="s">
        <v>29</v>
      </c>
      <c r="D131" s="23">
        <f>D132</f>
        <v>4561000</v>
      </c>
      <c r="E131" s="23">
        <f>E132</f>
        <v>0</v>
      </c>
      <c r="F131" s="23">
        <f>F132</f>
        <v>4561000</v>
      </c>
      <c r="H131" s="18"/>
    </row>
    <row r="132" spans="1:8" ht="25.5">
      <c r="A132" s="14" t="s">
        <v>197</v>
      </c>
      <c r="B132" s="10" t="s">
        <v>101</v>
      </c>
      <c r="C132" s="15" t="s">
        <v>30</v>
      </c>
      <c r="D132" s="24">
        <v>4561000</v>
      </c>
      <c r="E132" s="24"/>
      <c r="F132" s="24">
        <f>D132+E132</f>
        <v>4561000</v>
      </c>
      <c r="H132" s="18"/>
    </row>
    <row r="133" spans="1:8" ht="25.5">
      <c r="A133" s="8" t="s">
        <v>153</v>
      </c>
      <c r="B133" s="9" t="s">
        <v>101</v>
      </c>
      <c r="C133" s="12" t="s">
        <v>3</v>
      </c>
      <c r="D133" s="22">
        <f>D134</f>
        <v>1592000</v>
      </c>
      <c r="E133" s="22">
        <f>E134</f>
        <v>0</v>
      </c>
      <c r="F133" s="22">
        <f>F134</f>
        <v>1592000</v>
      </c>
      <c r="H133" s="18"/>
    </row>
    <row r="134" spans="1:8" ht="25.5">
      <c r="A134" s="14" t="s">
        <v>154</v>
      </c>
      <c r="B134" s="10" t="s">
        <v>101</v>
      </c>
      <c r="C134" s="15" t="s">
        <v>4</v>
      </c>
      <c r="D134" s="24">
        <v>1592000</v>
      </c>
      <c r="E134" s="24"/>
      <c r="F134" s="24">
        <f>D134+E134</f>
        <v>1592000</v>
      </c>
      <c r="H134" s="18"/>
    </row>
    <row r="135" spans="1:8">
      <c r="A135" s="8" t="s">
        <v>165</v>
      </c>
      <c r="B135" s="9" t="s">
        <v>101</v>
      </c>
      <c r="C135" s="12" t="s">
        <v>11</v>
      </c>
      <c r="D135" s="23">
        <f>D136</f>
        <v>20000</v>
      </c>
      <c r="E135" s="23">
        <f>E136</f>
        <v>0</v>
      </c>
      <c r="F135" s="23">
        <f>F136</f>
        <v>20000</v>
      </c>
      <c r="H135" s="18"/>
    </row>
    <row r="136" spans="1:8">
      <c r="A136" s="14" t="s">
        <v>198</v>
      </c>
      <c r="B136" s="10" t="s">
        <v>101</v>
      </c>
      <c r="C136" s="15" t="s">
        <v>21</v>
      </c>
      <c r="D136" s="24">
        <v>20000</v>
      </c>
      <c r="E136" s="24"/>
      <c r="F136" s="24">
        <f>D136+E136</f>
        <v>20000</v>
      </c>
      <c r="H136" s="18"/>
    </row>
    <row r="137" spans="1:8" ht="38.25">
      <c r="A137" s="8" t="s">
        <v>203</v>
      </c>
      <c r="B137" s="9" t="s">
        <v>102</v>
      </c>
      <c r="C137" s="12"/>
      <c r="D137" s="23">
        <f t="shared" ref="D137:F140" si="31">D138</f>
        <v>10878000</v>
      </c>
      <c r="E137" s="23">
        <f t="shared" si="31"/>
        <v>0</v>
      </c>
      <c r="F137" s="23">
        <f t="shared" si="31"/>
        <v>10878000</v>
      </c>
      <c r="H137" s="18"/>
    </row>
    <row r="138" spans="1:8" ht="25.5">
      <c r="A138" s="8" t="s">
        <v>204</v>
      </c>
      <c r="B138" s="9" t="s">
        <v>103</v>
      </c>
      <c r="C138" s="12"/>
      <c r="D138" s="23">
        <f t="shared" si="31"/>
        <v>10878000</v>
      </c>
      <c r="E138" s="23">
        <f t="shared" si="31"/>
        <v>0</v>
      </c>
      <c r="F138" s="23">
        <f t="shared" si="31"/>
        <v>10878000</v>
      </c>
      <c r="H138" s="18"/>
    </row>
    <row r="139" spans="1:8" ht="25.5">
      <c r="A139" s="8" t="s">
        <v>199</v>
      </c>
      <c r="B139" s="9" t="s">
        <v>104</v>
      </c>
      <c r="C139" s="12"/>
      <c r="D139" s="23">
        <f t="shared" si="31"/>
        <v>10878000</v>
      </c>
      <c r="E139" s="23">
        <f t="shared" si="31"/>
        <v>0</v>
      </c>
      <c r="F139" s="23">
        <f t="shared" si="31"/>
        <v>10878000</v>
      </c>
      <c r="H139" s="18"/>
    </row>
    <row r="140" spans="1:8" ht="27.75" customHeight="1">
      <c r="A140" s="8" t="s">
        <v>160</v>
      </c>
      <c r="B140" s="9" t="s">
        <v>104</v>
      </c>
      <c r="C140" s="12" t="s">
        <v>9</v>
      </c>
      <c r="D140" s="23">
        <f t="shared" si="31"/>
        <v>10878000</v>
      </c>
      <c r="E140" s="23">
        <f t="shared" si="31"/>
        <v>0</v>
      </c>
      <c r="F140" s="23">
        <f t="shared" si="31"/>
        <v>10878000</v>
      </c>
      <c r="H140" s="18"/>
    </row>
    <row r="141" spans="1:8">
      <c r="A141" s="14" t="s">
        <v>200</v>
      </c>
      <c r="B141" s="10" t="s">
        <v>104</v>
      </c>
      <c r="C141" s="15" t="s">
        <v>31</v>
      </c>
      <c r="D141" s="24">
        <v>10878000</v>
      </c>
      <c r="E141" s="24"/>
      <c r="F141" s="24">
        <f>D141+E141</f>
        <v>10878000</v>
      </c>
      <c r="H141" s="18"/>
    </row>
    <row r="142" spans="1:8" ht="51">
      <c r="A142" s="8" t="s">
        <v>205</v>
      </c>
      <c r="B142" s="9" t="s">
        <v>105</v>
      </c>
      <c r="C142" s="12"/>
      <c r="D142" s="23">
        <f t="shared" ref="D142:F145" si="32">D143</f>
        <v>2958000</v>
      </c>
      <c r="E142" s="23">
        <f t="shared" si="32"/>
        <v>0</v>
      </c>
      <c r="F142" s="23">
        <f t="shared" si="32"/>
        <v>2958000</v>
      </c>
      <c r="H142" s="18"/>
    </row>
    <row r="143" spans="1:8" ht="25.5">
      <c r="A143" s="8" t="s">
        <v>206</v>
      </c>
      <c r="B143" s="9" t="s">
        <v>106</v>
      </c>
      <c r="C143" s="12"/>
      <c r="D143" s="23">
        <f t="shared" si="32"/>
        <v>2958000</v>
      </c>
      <c r="E143" s="23">
        <f t="shared" si="32"/>
        <v>0</v>
      </c>
      <c r="F143" s="23">
        <f t="shared" si="32"/>
        <v>2958000</v>
      </c>
      <c r="H143" s="18"/>
    </row>
    <row r="144" spans="1:8" ht="25.5">
      <c r="A144" s="8" t="s">
        <v>199</v>
      </c>
      <c r="B144" s="9" t="s">
        <v>107</v>
      </c>
      <c r="C144" s="12"/>
      <c r="D144" s="23">
        <f t="shared" si="32"/>
        <v>2958000</v>
      </c>
      <c r="E144" s="23">
        <f t="shared" si="32"/>
        <v>0</v>
      </c>
      <c r="F144" s="23">
        <f t="shared" si="32"/>
        <v>2958000</v>
      </c>
      <c r="H144" s="18"/>
    </row>
    <row r="145" spans="1:8" ht="25.5">
      <c r="A145" s="8" t="s">
        <v>160</v>
      </c>
      <c r="B145" s="9" t="s">
        <v>107</v>
      </c>
      <c r="C145" s="12" t="s">
        <v>9</v>
      </c>
      <c r="D145" s="23">
        <f t="shared" si="32"/>
        <v>2958000</v>
      </c>
      <c r="E145" s="23">
        <f t="shared" si="32"/>
        <v>0</v>
      </c>
      <c r="F145" s="23">
        <f t="shared" si="32"/>
        <v>2958000</v>
      </c>
      <c r="H145" s="18"/>
    </row>
    <row r="146" spans="1:8">
      <c r="A146" s="14" t="s">
        <v>200</v>
      </c>
      <c r="B146" s="10" t="s">
        <v>107</v>
      </c>
      <c r="C146" s="15" t="s">
        <v>31</v>
      </c>
      <c r="D146" s="24">
        <v>2958000</v>
      </c>
      <c r="E146" s="24"/>
      <c r="F146" s="24">
        <f>D146+E146</f>
        <v>2958000</v>
      </c>
      <c r="H146" s="18"/>
    </row>
    <row r="147" spans="1:8" ht="38.25">
      <c r="A147" s="8" t="s">
        <v>207</v>
      </c>
      <c r="B147" s="9" t="s">
        <v>108</v>
      </c>
      <c r="C147" s="12"/>
      <c r="D147" s="23">
        <f t="shared" ref="D147:F150" si="33">D148</f>
        <v>500000</v>
      </c>
      <c r="E147" s="23">
        <f t="shared" si="33"/>
        <v>0</v>
      </c>
      <c r="F147" s="23">
        <f t="shared" si="33"/>
        <v>500000</v>
      </c>
      <c r="H147" s="18"/>
    </row>
    <row r="148" spans="1:8" ht="25.5">
      <c r="A148" s="8" t="s">
        <v>208</v>
      </c>
      <c r="B148" s="9" t="s">
        <v>109</v>
      </c>
      <c r="C148" s="12"/>
      <c r="D148" s="23">
        <f t="shared" si="33"/>
        <v>500000</v>
      </c>
      <c r="E148" s="23">
        <f t="shared" si="33"/>
        <v>0</v>
      </c>
      <c r="F148" s="23">
        <f t="shared" si="33"/>
        <v>500000</v>
      </c>
      <c r="H148" s="18"/>
    </row>
    <row r="149" spans="1:8">
      <c r="A149" s="8" t="s">
        <v>209</v>
      </c>
      <c r="B149" s="9" t="s">
        <v>110</v>
      </c>
      <c r="C149" s="12"/>
      <c r="D149" s="23">
        <f t="shared" si="33"/>
        <v>500000</v>
      </c>
      <c r="E149" s="23">
        <f t="shared" si="33"/>
        <v>0</v>
      </c>
      <c r="F149" s="23">
        <f t="shared" si="33"/>
        <v>500000</v>
      </c>
      <c r="H149" s="18"/>
    </row>
    <row r="150" spans="1:8" ht="25.5">
      <c r="A150" s="8" t="s">
        <v>153</v>
      </c>
      <c r="B150" s="9" t="s">
        <v>110</v>
      </c>
      <c r="C150" s="12" t="s">
        <v>3</v>
      </c>
      <c r="D150" s="23">
        <f t="shared" si="33"/>
        <v>500000</v>
      </c>
      <c r="E150" s="23">
        <f t="shared" si="33"/>
        <v>0</v>
      </c>
      <c r="F150" s="23">
        <f t="shared" si="33"/>
        <v>500000</v>
      </c>
      <c r="H150" s="18"/>
    </row>
    <row r="151" spans="1:8" ht="25.5">
      <c r="A151" s="14" t="s">
        <v>154</v>
      </c>
      <c r="B151" s="10" t="s">
        <v>110</v>
      </c>
      <c r="C151" s="15" t="s">
        <v>4</v>
      </c>
      <c r="D151" s="24">
        <v>500000</v>
      </c>
      <c r="E151" s="24"/>
      <c r="F151" s="24">
        <f>D151+E151</f>
        <v>500000</v>
      </c>
      <c r="H151" s="18"/>
    </row>
    <row r="152" spans="1:8" ht="38.25">
      <c r="A152" s="8" t="s">
        <v>32</v>
      </c>
      <c r="B152" s="9" t="s">
        <v>111</v>
      </c>
      <c r="C152" s="12"/>
      <c r="D152" s="23">
        <f t="shared" ref="D152:F158" si="34">D153</f>
        <v>2120000</v>
      </c>
      <c r="E152" s="23">
        <f t="shared" si="34"/>
        <v>4019303.89</v>
      </c>
      <c r="F152" s="23">
        <f t="shared" si="34"/>
        <v>6139303.8900000006</v>
      </c>
      <c r="H152" s="18"/>
    </row>
    <row r="153" spans="1:8" ht="38.25">
      <c r="A153" s="8" t="s">
        <v>210</v>
      </c>
      <c r="B153" s="9" t="s">
        <v>112</v>
      </c>
      <c r="C153" s="12"/>
      <c r="D153" s="23">
        <f>D154+D157+D160</f>
        <v>2120000</v>
      </c>
      <c r="E153" s="23">
        <f t="shared" ref="E153:F153" si="35">E154+E157+E160</f>
        <v>4019303.89</v>
      </c>
      <c r="F153" s="23">
        <f t="shared" si="35"/>
        <v>6139303.8900000006</v>
      </c>
      <c r="H153" s="18"/>
    </row>
    <row r="154" spans="1:8" ht="38.25">
      <c r="A154" s="8" t="s">
        <v>254</v>
      </c>
      <c r="B154" s="31" t="s">
        <v>253</v>
      </c>
      <c r="C154" s="31"/>
      <c r="D154" s="23">
        <f>D155</f>
        <v>0</v>
      </c>
      <c r="E154" s="23">
        <f t="shared" ref="E154:F155" si="36">E155</f>
        <v>2364327.2200000002</v>
      </c>
      <c r="F154" s="23">
        <f t="shared" si="36"/>
        <v>2364327.2200000002</v>
      </c>
      <c r="H154" s="18"/>
    </row>
    <row r="155" spans="1:8" ht="25.5">
      <c r="A155" s="8" t="s">
        <v>153</v>
      </c>
      <c r="B155" s="31" t="s">
        <v>253</v>
      </c>
      <c r="C155" s="31" t="s">
        <v>3</v>
      </c>
      <c r="D155" s="23">
        <f>D156</f>
        <v>0</v>
      </c>
      <c r="E155" s="23">
        <f t="shared" si="36"/>
        <v>2364327.2200000002</v>
      </c>
      <c r="F155" s="23">
        <f t="shared" si="36"/>
        <v>2364327.2200000002</v>
      </c>
      <c r="H155" s="18"/>
    </row>
    <row r="156" spans="1:8" ht="25.5">
      <c r="A156" s="14" t="s">
        <v>154</v>
      </c>
      <c r="B156" s="44" t="s">
        <v>253</v>
      </c>
      <c r="C156" s="44" t="s">
        <v>4</v>
      </c>
      <c r="D156" s="23"/>
      <c r="E156" s="25">
        <v>2364327.2200000002</v>
      </c>
      <c r="F156" s="24">
        <f>D156+E156</f>
        <v>2364327.2200000002</v>
      </c>
      <c r="H156" s="18"/>
    </row>
    <row r="157" spans="1:8">
      <c r="A157" s="8" t="s">
        <v>186</v>
      </c>
      <c r="B157" s="9" t="s">
        <v>113</v>
      </c>
      <c r="C157" s="12"/>
      <c r="D157" s="23">
        <f t="shared" si="34"/>
        <v>2120000</v>
      </c>
      <c r="E157" s="23">
        <f t="shared" si="34"/>
        <v>-100000</v>
      </c>
      <c r="F157" s="23">
        <f t="shared" si="34"/>
        <v>2020000</v>
      </c>
      <c r="H157" s="18"/>
    </row>
    <row r="158" spans="1:8" ht="25.5">
      <c r="A158" s="8" t="s">
        <v>153</v>
      </c>
      <c r="B158" s="9" t="s">
        <v>113</v>
      </c>
      <c r="C158" s="12" t="s">
        <v>3</v>
      </c>
      <c r="D158" s="23">
        <f t="shared" si="34"/>
        <v>2120000</v>
      </c>
      <c r="E158" s="23">
        <f t="shared" si="34"/>
        <v>-100000</v>
      </c>
      <c r="F158" s="23">
        <f t="shared" si="34"/>
        <v>2020000</v>
      </c>
      <c r="H158" s="18"/>
    </row>
    <row r="159" spans="1:8" ht="25.5">
      <c r="A159" s="14" t="s">
        <v>154</v>
      </c>
      <c r="B159" s="10" t="s">
        <v>113</v>
      </c>
      <c r="C159" s="15" t="s">
        <v>4</v>
      </c>
      <c r="D159" s="24">
        <v>2120000</v>
      </c>
      <c r="E159" s="24">
        <v>-100000</v>
      </c>
      <c r="F159" s="24">
        <f>D159+E159</f>
        <v>2020000</v>
      </c>
      <c r="H159" s="18"/>
    </row>
    <row r="160" spans="1:8" ht="25.5">
      <c r="A160" s="8" t="s">
        <v>255</v>
      </c>
      <c r="B160" s="31" t="s">
        <v>256</v>
      </c>
      <c r="C160" s="31"/>
      <c r="D160" s="22">
        <f>D161</f>
        <v>0</v>
      </c>
      <c r="E160" s="22">
        <f t="shared" ref="E160:F161" si="37">E161</f>
        <v>1754976.67</v>
      </c>
      <c r="F160" s="22">
        <f t="shared" si="37"/>
        <v>1754976.67</v>
      </c>
      <c r="H160" s="18"/>
    </row>
    <row r="161" spans="1:8" ht="25.5">
      <c r="A161" s="8" t="s">
        <v>153</v>
      </c>
      <c r="B161" s="31" t="s">
        <v>256</v>
      </c>
      <c r="C161" s="31" t="s">
        <v>3</v>
      </c>
      <c r="D161" s="22">
        <f>D162</f>
        <v>0</v>
      </c>
      <c r="E161" s="22">
        <f t="shared" si="37"/>
        <v>1754976.67</v>
      </c>
      <c r="F161" s="22">
        <f t="shared" si="37"/>
        <v>1754976.67</v>
      </c>
      <c r="H161" s="18"/>
    </row>
    <row r="162" spans="1:8" ht="25.5">
      <c r="A162" s="14" t="s">
        <v>154</v>
      </c>
      <c r="B162" s="45" t="s">
        <v>256</v>
      </c>
      <c r="C162" s="45" t="s">
        <v>4</v>
      </c>
      <c r="D162" s="24"/>
      <c r="E162" s="24">
        <v>1754976.67</v>
      </c>
      <c r="F162" s="24">
        <f>D162+E162</f>
        <v>1754976.67</v>
      </c>
      <c r="H162" s="18"/>
    </row>
    <row r="163" spans="1:8" ht="51">
      <c r="A163" s="8" t="s">
        <v>33</v>
      </c>
      <c r="B163" s="9" t="s">
        <v>114</v>
      </c>
      <c r="C163" s="12"/>
      <c r="D163" s="23">
        <f>D164</f>
        <v>15916000</v>
      </c>
      <c r="E163" s="23">
        <f>E164</f>
        <v>574223.30000000005</v>
      </c>
      <c r="F163" s="23">
        <f>F164</f>
        <v>16490223.300000001</v>
      </c>
      <c r="H163" s="18"/>
    </row>
    <row r="164" spans="1:8" ht="25.5">
      <c r="A164" s="8" t="s">
        <v>211</v>
      </c>
      <c r="B164" s="9" t="s">
        <v>115</v>
      </c>
      <c r="C164" s="12"/>
      <c r="D164" s="23">
        <f>D165+D168</f>
        <v>15916000</v>
      </c>
      <c r="E164" s="23">
        <f>E165+E168</f>
        <v>574223.30000000005</v>
      </c>
      <c r="F164" s="23">
        <f>F165+F168</f>
        <v>16490223.300000001</v>
      </c>
      <c r="H164" s="18"/>
    </row>
    <row r="165" spans="1:8" ht="25.5">
      <c r="A165" s="8" t="s">
        <v>199</v>
      </c>
      <c r="B165" s="9" t="s">
        <v>116</v>
      </c>
      <c r="C165" s="12"/>
      <c r="D165" s="23">
        <f t="shared" ref="D165:F166" si="38">D166</f>
        <v>5016000</v>
      </c>
      <c r="E165" s="23">
        <f t="shared" si="38"/>
        <v>574223.30000000005</v>
      </c>
      <c r="F165" s="23">
        <f t="shared" si="38"/>
        <v>5590223.2999999998</v>
      </c>
      <c r="H165" s="18"/>
    </row>
    <row r="166" spans="1:8" ht="25.5">
      <c r="A166" s="8" t="s">
        <v>160</v>
      </c>
      <c r="B166" s="9" t="s">
        <v>116</v>
      </c>
      <c r="C166" s="12" t="s">
        <v>9</v>
      </c>
      <c r="D166" s="23">
        <f t="shared" si="38"/>
        <v>5016000</v>
      </c>
      <c r="E166" s="23">
        <f t="shared" si="38"/>
        <v>574223.30000000005</v>
      </c>
      <c r="F166" s="23">
        <f t="shared" si="38"/>
        <v>5590223.2999999998</v>
      </c>
      <c r="H166" s="18"/>
    </row>
    <row r="167" spans="1:8">
      <c r="A167" s="14" t="s">
        <v>200</v>
      </c>
      <c r="B167" s="10" t="s">
        <v>116</v>
      </c>
      <c r="C167" s="15" t="s">
        <v>31</v>
      </c>
      <c r="D167" s="24">
        <v>5016000</v>
      </c>
      <c r="E167" s="24">
        <v>574223.30000000005</v>
      </c>
      <c r="F167" s="24">
        <f>D167+E167</f>
        <v>5590223.2999999998</v>
      </c>
      <c r="H167" s="18"/>
    </row>
    <row r="168" spans="1:8" ht="25.5">
      <c r="A168" s="8" t="s">
        <v>212</v>
      </c>
      <c r="B168" s="9" t="s">
        <v>117</v>
      </c>
      <c r="C168" s="12"/>
      <c r="D168" s="23">
        <f t="shared" ref="D168:F169" si="39">D169</f>
        <v>10900000</v>
      </c>
      <c r="E168" s="23">
        <f t="shared" si="39"/>
        <v>0</v>
      </c>
      <c r="F168" s="23">
        <f t="shared" si="39"/>
        <v>10900000</v>
      </c>
      <c r="H168" s="18"/>
    </row>
    <row r="169" spans="1:8">
      <c r="A169" s="8" t="s">
        <v>165</v>
      </c>
      <c r="B169" s="9" t="s">
        <v>117</v>
      </c>
      <c r="C169" s="12" t="s">
        <v>11</v>
      </c>
      <c r="D169" s="23">
        <f t="shared" si="39"/>
        <v>10900000</v>
      </c>
      <c r="E169" s="23">
        <f t="shared" si="39"/>
        <v>0</v>
      </c>
      <c r="F169" s="23">
        <f t="shared" si="39"/>
        <v>10900000</v>
      </c>
      <c r="H169" s="18"/>
    </row>
    <row r="170" spans="1:8" ht="44.25" customHeight="1">
      <c r="A170" s="14" t="s">
        <v>166</v>
      </c>
      <c r="B170" s="10" t="s">
        <v>117</v>
      </c>
      <c r="C170" s="15" t="s">
        <v>12</v>
      </c>
      <c r="D170" s="24">
        <v>10900000</v>
      </c>
      <c r="E170" s="24"/>
      <c r="F170" s="24">
        <f>D170+E170</f>
        <v>10900000</v>
      </c>
      <c r="H170" s="18"/>
    </row>
    <row r="171" spans="1:8" ht="51">
      <c r="A171" s="8" t="s">
        <v>34</v>
      </c>
      <c r="B171" s="9" t="s">
        <v>118</v>
      </c>
      <c r="C171" s="12"/>
      <c r="D171" s="23">
        <f t="shared" ref="D171:F174" si="40">D172</f>
        <v>100000</v>
      </c>
      <c r="E171" s="23">
        <f t="shared" si="40"/>
        <v>0</v>
      </c>
      <c r="F171" s="23">
        <f t="shared" si="40"/>
        <v>100000</v>
      </c>
      <c r="H171" s="18"/>
    </row>
    <row r="172" spans="1:8" ht="25.5">
      <c r="A172" s="8" t="s">
        <v>213</v>
      </c>
      <c r="B172" s="9" t="s">
        <v>119</v>
      </c>
      <c r="C172" s="12"/>
      <c r="D172" s="23">
        <f t="shared" si="40"/>
        <v>100000</v>
      </c>
      <c r="E172" s="23">
        <f t="shared" si="40"/>
        <v>0</v>
      </c>
      <c r="F172" s="23">
        <f t="shared" si="40"/>
        <v>100000</v>
      </c>
      <c r="H172" s="18"/>
    </row>
    <row r="173" spans="1:8" ht="51">
      <c r="A173" s="8" t="s">
        <v>214</v>
      </c>
      <c r="B173" s="9" t="s">
        <v>120</v>
      </c>
      <c r="C173" s="12"/>
      <c r="D173" s="23">
        <f t="shared" si="40"/>
        <v>100000</v>
      </c>
      <c r="E173" s="23">
        <f t="shared" si="40"/>
        <v>0</v>
      </c>
      <c r="F173" s="23">
        <f t="shared" si="40"/>
        <v>100000</v>
      </c>
      <c r="H173" s="18"/>
    </row>
    <row r="174" spans="1:8" ht="25.5">
      <c r="A174" s="8" t="s">
        <v>153</v>
      </c>
      <c r="B174" s="9" t="s">
        <v>120</v>
      </c>
      <c r="C174" s="12" t="s">
        <v>3</v>
      </c>
      <c r="D174" s="23">
        <f t="shared" si="40"/>
        <v>100000</v>
      </c>
      <c r="E174" s="23">
        <f t="shared" si="40"/>
        <v>0</v>
      </c>
      <c r="F174" s="23">
        <f t="shared" si="40"/>
        <v>100000</v>
      </c>
      <c r="H174" s="18"/>
    </row>
    <row r="175" spans="1:8" ht="25.5">
      <c r="A175" s="14" t="s">
        <v>154</v>
      </c>
      <c r="B175" s="10" t="s">
        <v>120</v>
      </c>
      <c r="C175" s="15" t="s">
        <v>4</v>
      </c>
      <c r="D175" s="24">
        <v>100000</v>
      </c>
      <c r="E175" s="24"/>
      <c r="F175" s="24">
        <f>D175+E175</f>
        <v>100000</v>
      </c>
      <c r="H175" s="18"/>
    </row>
    <row r="176" spans="1:8" ht="38.25">
      <c r="A176" s="8" t="s">
        <v>35</v>
      </c>
      <c r="B176" s="9" t="s">
        <v>121</v>
      </c>
      <c r="C176" s="12"/>
      <c r="D176" s="23">
        <f t="shared" ref="D176:F179" si="41">D177</f>
        <v>300000</v>
      </c>
      <c r="E176" s="23">
        <f t="shared" si="41"/>
        <v>0</v>
      </c>
      <c r="F176" s="23">
        <f t="shared" si="41"/>
        <v>300000</v>
      </c>
      <c r="H176" s="18"/>
    </row>
    <row r="177" spans="1:8" ht="25.5">
      <c r="A177" s="8" t="s">
        <v>215</v>
      </c>
      <c r="B177" s="9" t="s">
        <v>122</v>
      </c>
      <c r="C177" s="12"/>
      <c r="D177" s="23">
        <f t="shared" si="41"/>
        <v>300000</v>
      </c>
      <c r="E177" s="23">
        <f t="shared" si="41"/>
        <v>0</v>
      </c>
      <c r="F177" s="23">
        <f t="shared" si="41"/>
        <v>300000</v>
      </c>
      <c r="H177" s="18"/>
    </row>
    <row r="178" spans="1:8">
      <c r="A178" s="8" t="s">
        <v>216</v>
      </c>
      <c r="B178" s="9" t="s">
        <v>123</v>
      </c>
      <c r="C178" s="12"/>
      <c r="D178" s="23">
        <f t="shared" si="41"/>
        <v>300000</v>
      </c>
      <c r="E178" s="23">
        <f t="shared" si="41"/>
        <v>0</v>
      </c>
      <c r="F178" s="23">
        <f t="shared" si="41"/>
        <v>300000</v>
      </c>
      <c r="H178" s="18"/>
    </row>
    <row r="179" spans="1:8" ht="25.5">
      <c r="A179" s="8" t="s">
        <v>153</v>
      </c>
      <c r="B179" s="9" t="s">
        <v>123</v>
      </c>
      <c r="C179" s="12" t="s">
        <v>3</v>
      </c>
      <c r="D179" s="23">
        <f t="shared" si="41"/>
        <v>300000</v>
      </c>
      <c r="E179" s="23">
        <f t="shared" si="41"/>
        <v>0</v>
      </c>
      <c r="F179" s="23">
        <f t="shared" si="41"/>
        <v>300000</v>
      </c>
      <c r="H179" s="18"/>
    </row>
    <row r="180" spans="1:8" ht="25.5">
      <c r="A180" s="14" t="s">
        <v>154</v>
      </c>
      <c r="B180" s="10" t="s">
        <v>123</v>
      </c>
      <c r="C180" s="15" t="s">
        <v>4</v>
      </c>
      <c r="D180" s="24">
        <v>300000</v>
      </c>
      <c r="E180" s="24"/>
      <c r="F180" s="24">
        <f>D180+E180</f>
        <v>300000</v>
      </c>
      <c r="H180" s="18"/>
    </row>
    <row r="181" spans="1:8" ht="38.25">
      <c r="A181" s="8" t="s">
        <v>36</v>
      </c>
      <c r="B181" s="9" t="s">
        <v>124</v>
      </c>
      <c r="C181" s="12"/>
      <c r="D181" s="23">
        <f>D182</f>
        <v>32735923.52</v>
      </c>
      <c r="E181" s="23">
        <f>E182</f>
        <v>100000</v>
      </c>
      <c r="F181" s="23">
        <f>F182</f>
        <v>32835923.52</v>
      </c>
      <c r="H181" s="18"/>
    </row>
    <row r="182" spans="1:8" ht="51">
      <c r="A182" s="8" t="s">
        <v>217</v>
      </c>
      <c r="B182" s="9" t="s">
        <v>125</v>
      </c>
      <c r="C182" s="12"/>
      <c r="D182" s="23">
        <f>D183+D188+D191+D196</f>
        <v>32735923.52</v>
      </c>
      <c r="E182" s="23">
        <f>E183+E188+E191+E196</f>
        <v>100000</v>
      </c>
      <c r="F182" s="23">
        <f>F183+F188+F191+F196</f>
        <v>32835923.52</v>
      </c>
      <c r="H182" s="18"/>
    </row>
    <row r="183" spans="1:8">
      <c r="A183" s="8" t="s">
        <v>218</v>
      </c>
      <c r="B183" s="9" t="s">
        <v>126</v>
      </c>
      <c r="C183" s="12"/>
      <c r="D183" s="23">
        <f>D184+D186</f>
        <v>14200000</v>
      </c>
      <c r="E183" s="23">
        <f>E184+E186</f>
        <v>0</v>
      </c>
      <c r="F183" s="23">
        <f>F184+F186</f>
        <v>14200000</v>
      </c>
      <c r="H183" s="18"/>
    </row>
    <row r="184" spans="1:8" ht="25.5">
      <c r="A184" s="8" t="s">
        <v>153</v>
      </c>
      <c r="B184" s="9" t="s">
        <v>126</v>
      </c>
      <c r="C184" s="12" t="s">
        <v>3</v>
      </c>
      <c r="D184" s="23">
        <f>D185</f>
        <v>13000000</v>
      </c>
      <c r="E184" s="23">
        <f>E185</f>
        <v>0</v>
      </c>
      <c r="F184" s="23">
        <f>F185</f>
        <v>13000000</v>
      </c>
      <c r="H184" s="18"/>
    </row>
    <row r="185" spans="1:8" ht="25.5">
      <c r="A185" s="14" t="s">
        <v>154</v>
      </c>
      <c r="B185" s="10" t="s">
        <v>126</v>
      </c>
      <c r="C185" s="15" t="s">
        <v>4</v>
      </c>
      <c r="D185" s="24">
        <v>13000000</v>
      </c>
      <c r="E185" s="24"/>
      <c r="F185" s="24">
        <f>D185+E185</f>
        <v>13000000</v>
      </c>
      <c r="H185" s="18"/>
    </row>
    <row r="186" spans="1:8">
      <c r="A186" s="8" t="s">
        <v>165</v>
      </c>
      <c r="B186" s="9" t="s">
        <v>126</v>
      </c>
      <c r="C186" s="12" t="s">
        <v>11</v>
      </c>
      <c r="D186" s="23">
        <f>D187</f>
        <v>1200000</v>
      </c>
      <c r="E186" s="23">
        <f>E187</f>
        <v>0</v>
      </c>
      <c r="F186" s="23">
        <f>F187</f>
        <v>1200000</v>
      </c>
      <c r="H186" s="18"/>
    </row>
    <row r="187" spans="1:8" ht="44.25" customHeight="1">
      <c r="A187" s="14" t="s">
        <v>166</v>
      </c>
      <c r="B187" s="10" t="s">
        <v>126</v>
      </c>
      <c r="C187" s="15" t="s">
        <v>12</v>
      </c>
      <c r="D187" s="24">
        <v>1200000</v>
      </c>
      <c r="E187" s="24"/>
      <c r="F187" s="24">
        <f>D187+E187</f>
        <v>1200000</v>
      </c>
      <c r="H187" s="18"/>
    </row>
    <row r="188" spans="1:8">
      <c r="A188" s="8" t="s">
        <v>219</v>
      </c>
      <c r="B188" s="9" t="s">
        <v>127</v>
      </c>
      <c r="C188" s="12"/>
      <c r="D188" s="23">
        <f t="shared" ref="D188:F189" si="42">D189</f>
        <v>2330000</v>
      </c>
      <c r="E188" s="23">
        <f t="shared" si="42"/>
        <v>0</v>
      </c>
      <c r="F188" s="23">
        <f t="shared" si="42"/>
        <v>2330000</v>
      </c>
      <c r="H188" s="18"/>
    </row>
    <row r="189" spans="1:8" ht="25.5">
      <c r="A189" s="8" t="s">
        <v>153</v>
      </c>
      <c r="B189" s="9" t="s">
        <v>127</v>
      </c>
      <c r="C189" s="12" t="s">
        <v>3</v>
      </c>
      <c r="D189" s="23">
        <f t="shared" si="42"/>
        <v>2330000</v>
      </c>
      <c r="E189" s="23">
        <f t="shared" si="42"/>
        <v>0</v>
      </c>
      <c r="F189" s="23">
        <f t="shared" si="42"/>
        <v>2330000</v>
      </c>
      <c r="H189" s="18"/>
    </row>
    <row r="190" spans="1:8" ht="25.5">
      <c r="A190" s="14" t="s">
        <v>154</v>
      </c>
      <c r="B190" s="10" t="s">
        <v>127</v>
      </c>
      <c r="C190" s="15" t="s">
        <v>4</v>
      </c>
      <c r="D190" s="24">
        <v>2330000</v>
      </c>
      <c r="E190" s="24"/>
      <c r="F190" s="24">
        <f>D190+E190</f>
        <v>2330000</v>
      </c>
      <c r="H190" s="18"/>
    </row>
    <row r="191" spans="1:8">
      <c r="A191" s="8" t="s">
        <v>220</v>
      </c>
      <c r="B191" s="9" t="s">
        <v>128</v>
      </c>
      <c r="C191" s="12"/>
      <c r="D191" s="23">
        <f>D192+D194</f>
        <v>2654838</v>
      </c>
      <c r="E191" s="23">
        <f>E192+E194</f>
        <v>-100000</v>
      </c>
      <c r="F191" s="23">
        <f>F192+F194</f>
        <v>2554838</v>
      </c>
      <c r="H191" s="18"/>
    </row>
    <row r="192" spans="1:8" ht="25.5">
      <c r="A192" s="8" t="s">
        <v>153</v>
      </c>
      <c r="B192" s="9" t="s">
        <v>128</v>
      </c>
      <c r="C192" s="12" t="s">
        <v>3</v>
      </c>
      <c r="D192" s="23">
        <f>D193</f>
        <v>1754838</v>
      </c>
      <c r="E192" s="23">
        <f>E193</f>
        <v>-100000</v>
      </c>
      <c r="F192" s="23">
        <f>F193</f>
        <v>1654838</v>
      </c>
      <c r="H192" s="18"/>
    </row>
    <row r="193" spans="1:8" ht="25.5">
      <c r="A193" s="14" t="s">
        <v>154</v>
      </c>
      <c r="B193" s="10" t="s">
        <v>128</v>
      </c>
      <c r="C193" s="15" t="s">
        <v>4</v>
      </c>
      <c r="D193" s="24">
        <v>1754838</v>
      </c>
      <c r="E193" s="24">
        <v>-100000</v>
      </c>
      <c r="F193" s="24">
        <f>D193+E193</f>
        <v>1654838</v>
      </c>
      <c r="H193" s="18"/>
    </row>
    <row r="194" spans="1:8">
      <c r="A194" s="8" t="s">
        <v>165</v>
      </c>
      <c r="B194" s="9" t="s">
        <v>128</v>
      </c>
      <c r="C194" s="12" t="s">
        <v>11</v>
      </c>
      <c r="D194" s="23">
        <f>D195</f>
        <v>900000</v>
      </c>
      <c r="E194" s="23">
        <f>E195</f>
        <v>0</v>
      </c>
      <c r="F194" s="23">
        <f>F195</f>
        <v>900000</v>
      </c>
      <c r="H194" s="18"/>
    </row>
    <row r="195" spans="1:8" ht="42.75" customHeight="1">
      <c r="A195" s="14" t="s">
        <v>166</v>
      </c>
      <c r="B195" s="10" t="s">
        <v>128</v>
      </c>
      <c r="C195" s="15" t="s">
        <v>12</v>
      </c>
      <c r="D195" s="24">
        <v>900000</v>
      </c>
      <c r="E195" s="24"/>
      <c r="F195" s="24">
        <f>D195+E195</f>
        <v>900000</v>
      </c>
      <c r="H195" s="18"/>
    </row>
    <row r="196" spans="1:8">
      <c r="A196" s="8" t="s">
        <v>221</v>
      </c>
      <c r="B196" s="9" t="s">
        <v>129</v>
      </c>
      <c r="C196" s="12"/>
      <c r="D196" s="23">
        <f>D197+D199</f>
        <v>13551085.52</v>
      </c>
      <c r="E196" s="23">
        <f>E197+E199</f>
        <v>200000</v>
      </c>
      <c r="F196" s="23">
        <f>F197+F199</f>
        <v>13751085.52</v>
      </c>
      <c r="H196" s="18"/>
    </row>
    <row r="197" spans="1:8" ht="25.5">
      <c r="A197" s="8" t="s">
        <v>153</v>
      </c>
      <c r="B197" s="9" t="s">
        <v>129</v>
      </c>
      <c r="C197" s="12" t="s">
        <v>3</v>
      </c>
      <c r="D197" s="23">
        <f>D198</f>
        <v>12921085.52</v>
      </c>
      <c r="E197" s="23">
        <f>E198</f>
        <v>200000</v>
      </c>
      <c r="F197" s="23">
        <f>F198</f>
        <v>13121085.52</v>
      </c>
      <c r="H197" s="18"/>
    </row>
    <row r="198" spans="1:8" ht="25.5">
      <c r="A198" s="14" t="s">
        <v>154</v>
      </c>
      <c r="B198" s="10" t="s">
        <v>129</v>
      </c>
      <c r="C198" s="15" t="s">
        <v>4</v>
      </c>
      <c r="D198" s="24">
        <v>12921085.52</v>
      </c>
      <c r="E198" s="24">
        <v>200000</v>
      </c>
      <c r="F198" s="24">
        <f>D198+E198</f>
        <v>13121085.52</v>
      </c>
      <c r="H198" s="18"/>
    </row>
    <row r="199" spans="1:8">
      <c r="A199" s="8" t="s">
        <v>165</v>
      </c>
      <c r="B199" s="9" t="s">
        <v>129</v>
      </c>
      <c r="C199" s="12" t="s">
        <v>11</v>
      </c>
      <c r="D199" s="23">
        <f>D200</f>
        <v>630000</v>
      </c>
      <c r="E199" s="23">
        <f>E200</f>
        <v>0</v>
      </c>
      <c r="F199" s="23">
        <f>F200</f>
        <v>630000</v>
      </c>
      <c r="H199" s="18"/>
    </row>
    <row r="200" spans="1:8" ht="42.75" customHeight="1">
      <c r="A200" s="14" t="s">
        <v>166</v>
      </c>
      <c r="B200" s="10" t="s">
        <v>129</v>
      </c>
      <c r="C200" s="15" t="s">
        <v>12</v>
      </c>
      <c r="D200" s="24">
        <v>630000</v>
      </c>
      <c r="E200" s="24"/>
      <c r="F200" s="24">
        <f>D200+E200</f>
        <v>630000</v>
      </c>
      <c r="H200" s="18"/>
    </row>
    <row r="201" spans="1:8" ht="38.25">
      <c r="A201" s="8" t="s">
        <v>37</v>
      </c>
      <c r="B201" s="9" t="s">
        <v>130</v>
      </c>
      <c r="C201" s="12"/>
      <c r="D201" s="23">
        <f t="shared" ref="D201:F204" si="43">D202</f>
        <v>300000</v>
      </c>
      <c r="E201" s="23">
        <f t="shared" si="43"/>
        <v>-150000</v>
      </c>
      <c r="F201" s="23">
        <f t="shared" si="43"/>
        <v>150000</v>
      </c>
      <c r="H201" s="18"/>
    </row>
    <row r="202" spans="1:8" ht="38.25">
      <c r="A202" s="8" t="s">
        <v>222</v>
      </c>
      <c r="B202" s="9" t="s">
        <v>131</v>
      </c>
      <c r="C202" s="12"/>
      <c r="D202" s="23">
        <f t="shared" si="43"/>
        <v>300000</v>
      </c>
      <c r="E202" s="23">
        <f t="shared" si="43"/>
        <v>-150000</v>
      </c>
      <c r="F202" s="23">
        <f t="shared" si="43"/>
        <v>150000</v>
      </c>
      <c r="H202" s="18"/>
    </row>
    <row r="203" spans="1:8" ht="51">
      <c r="A203" s="8" t="s">
        <v>223</v>
      </c>
      <c r="B203" s="9" t="s">
        <v>132</v>
      </c>
      <c r="C203" s="12"/>
      <c r="D203" s="23">
        <f t="shared" si="43"/>
        <v>300000</v>
      </c>
      <c r="E203" s="23">
        <f t="shared" si="43"/>
        <v>-150000</v>
      </c>
      <c r="F203" s="23">
        <f t="shared" si="43"/>
        <v>150000</v>
      </c>
      <c r="H203" s="18"/>
    </row>
    <row r="204" spans="1:8" ht="25.5">
      <c r="A204" s="8" t="s">
        <v>160</v>
      </c>
      <c r="B204" s="9" t="s">
        <v>132</v>
      </c>
      <c r="C204" s="12" t="s">
        <v>9</v>
      </c>
      <c r="D204" s="23">
        <f t="shared" si="43"/>
        <v>300000</v>
      </c>
      <c r="E204" s="23">
        <f t="shared" si="43"/>
        <v>-150000</v>
      </c>
      <c r="F204" s="23">
        <f t="shared" si="43"/>
        <v>150000</v>
      </c>
      <c r="H204" s="18"/>
    </row>
    <row r="205" spans="1:8" ht="29.25" customHeight="1">
      <c r="A205" s="14" t="s">
        <v>161</v>
      </c>
      <c r="B205" s="10" t="s">
        <v>132</v>
      </c>
      <c r="C205" s="15" t="s">
        <v>10</v>
      </c>
      <c r="D205" s="24">
        <v>300000</v>
      </c>
      <c r="E205" s="24">
        <v>-150000</v>
      </c>
      <c r="F205" s="24">
        <f>D205+E205</f>
        <v>150000</v>
      </c>
      <c r="H205" s="18"/>
    </row>
    <row r="206" spans="1:8" ht="81.75" customHeight="1">
      <c r="A206" s="28" t="s">
        <v>258</v>
      </c>
      <c r="B206" s="31" t="s">
        <v>235</v>
      </c>
      <c r="C206" s="32"/>
      <c r="D206" s="22">
        <f>D207</f>
        <v>0</v>
      </c>
      <c r="E206" s="22">
        <f t="shared" ref="E206:F209" si="44">E207</f>
        <v>10000000</v>
      </c>
      <c r="F206" s="22">
        <f t="shared" si="44"/>
        <v>10000000</v>
      </c>
      <c r="H206" s="18"/>
    </row>
    <row r="207" spans="1:8" ht="56.25" customHeight="1">
      <c r="A207" s="29" t="s">
        <v>257</v>
      </c>
      <c r="B207" s="31" t="s">
        <v>236</v>
      </c>
      <c r="C207" s="32"/>
      <c r="D207" s="22">
        <f>D208</f>
        <v>0</v>
      </c>
      <c r="E207" s="22">
        <f t="shared" si="44"/>
        <v>10000000</v>
      </c>
      <c r="F207" s="22">
        <f t="shared" si="44"/>
        <v>10000000</v>
      </c>
      <c r="H207" s="18"/>
    </row>
    <row r="208" spans="1:8" ht="29.25" customHeight="1">
      <c r="A208" s="29" t="s">
        <v>259</v>
      </c>
      <c r="B208" s="31" t="s">
        <v>237</v>
      </c>
      <c r="C208" s="32"/>
      <c r="D208" s="22">
        <f>D209</f>
        <v>0</v>
      </c>
      <c r="E208" s="22">
        <f t="shared" si="44"/>
        <v>10000000</v>
      </c>
      <c r="F208" s="22">
        <f t="shared" si="44"/>
        <v>10000000</v>
      </c>
      <c r="H208" s="18"/>
    </row>
    <row r="209" spans="1:8" ht="18" customHeight="1">
      <c r="A209" s="29" t="s">
        <v>165</v>
      </c>
      <c r="B209" s="31" t="s">
        <v>237</v>
      </c>
      <c r="C209" s="31" t="s">
        <v>11</v>
      </c>
      <c r="D209" s="22">
        <f>D210</f>
        <v>0</v>
      </c>
      <c r="E209" s="22">
        <f t="shared" si="44"/>
        <v>10000000</v>
      </c>
      <c r="F209" s="22">
        <f t="shared" si="44"/>
        <v>10000000</v>
      </c>
      <c r="H209" s="18"/>
    </row>
    <row r="210" spans="1:8" ht="41.25" customHeight="1">
      <c r="A210" s="30" t="s">
        <v>166</v>
      </c>
      <c r="B210" s="33" t="s">
        <v>237</v>
      </c>
      <c r="C210" s="32" t="s">
        <v>12</v>
      </c>
      <c r="D210" s="24"/>
      <c r="E210" s="24">
        <v>10000000</v>
      </c>
      <c r="F210" s="24">
        <f>D210+E210</f>
        <v>10000000</v>
      </c>
      <c r="H210" s="18"/>
    </row>
    <row r="211" spans="1:8" ht="38.25">
      <c r="A211" s="8" t="s">
        <v>38</v>
      </c>
      <c r="B211" s="9" t="s">
        <v>133</v>
      </c>
      <c r="C211" s="12"/>
      <c r="D211" s="23">
        <f>D212+D219+D222</f>
        <v>19288000</v>
      </c>
      <c r="E211" s="23">
        <f>E212+E219+E222</f>
        <v>0</v>
      </c>
      <c r="F211" s="23">
        <f>F212+F219+F222</f>
        <v>19288000</v>
      </c>
      <c r="H211" s="18"/>
    </row>
    <row r="212" spans="1:8">
      <c r="A212" s="8" t="s">
        <v>224</v>
      </c>
      <c r="B212" s="9" t="s">
        <v>134</v>
      </c>
      <c r="C212" s="12"/>
      <c r="D212" s="23">
        <f>D213+D215+D217</f>
        <v>18461000</v>
      </c>
      <c r="E212" s="23">
        <f>E213+E215+E217</f>
        <v>0</v>
      </c>
      <c r="F212" s="23">
        <f>F213+F215+F217</f>
        <v>18461000</v>
      </c>
      <c r="H212" s="18"/>
    </row>
    <row r="213" spans="1:8" ht="63.75">
      <c r="A213" s="8" t="s">
        <v>196</v>
      </c>
      <c r="B213" s="9" t="s">
        <v>134</v>
      </c>
      <c r="C213" s="12" t="s">
        <v>29</v>
      </c>
      <c r="D213" s="23">
        <f>D214</f>
        <v>14961000</v>
      </c>
      <c r="E213" s="23">
        <f>E214</f>
        <v>7602.7</v>
      </c>
      <c r="F213" s="23">
        <f>F214</f>
        <v>14968602.699999999</v>
      </c>
      <c r="H213" s="18"/>
    </row>
    <row r="214" spans="1:8" ht="25.5">
      <c r="A214" s="14" t="s">
        <v>225</v>
      </c>
      <c r="B214" s="10" t="s">
        <v>134</v>
      </c>
      <c r="C214" s="15" t="s">
        <v>39</v>
      </c>
      <c r="D214" s="24">
        <v>14961000</v>
      </c>
      <c r="E214" s="24">
        <v>7602.7</v>
      </c>
      <c r="F214" s="24">
        <f>D214+E214</f>
        <v>14968602.699999999</v>
      </c>
      <c r="H214" s="18"/>
    </row>
    <row r="215" spans="1:8" ht="25.5">
      <c r="A215" s="8" t="s">
        <v>153</v>
      </c>
      <c r="B215" s="9" t="s">
        <v>134</v>
      </c>
      <c r="C215" s="12" t="s">
        <v>3</v>
      </c>
      <c r="D215" s="23">
        <f>D216</f>
        <v>3412000</v>
      </c>
      <c r="E215" s="23">
        <f>E216</f>
        <v>-7602.7</v>
      </c>
      <c r="F215" s="23">
        <f>F216</f>
        <v>3404397.3</v>
      </c>
      <c r="H215" s="18"/>
    </row>
    <row r="216" spans="1:8" ht="25.5">
      <c r="A216" s="14" t="s">
        <v>154</v>
      </c>
      <c r="B216" s="10" t="s">
        <v>134</v>
      </c>
      <c r="C216" s="15" t="s">
        <v>4</v>
      </c>
      <c r="D216" s="24">
        <v>3412000</v>
      </c>
      <c r="E216" s="24">
        <v>-7602.7</v>
      </c>
      <c r="F216" s="24">
        <f>D216+E216</f>
        <v>3404397.3</v>
      </c>
      <c r="H216" s="18"/>
    </row>
    <row r="217" spans="1:8">
      <c r="A217" s="8" t="s">
        <v>165</v>
      </c>
      <c r="B217" s="9" t="s">
        <v>134</v>
      </c>
      <c r="C217" s="12" t="s">
        <v>11</v>
      </c>
      <c r="D217" s="23">
        <f>D218</f>
        <v>88000</v>
      </c>
      <c r="E217" s="23">
        <f>E218</f>
        <v>0</v>
      </c>
      <c r="F217" s="23">
        <f>F218</f>
        <v>88000</v>
      </c>
      <c r="H217" s="18"/>
    </row>
    <row r="218" spans="1:8">
      <c r="A218" s="14" t="s">
        <v>198</v>
      </c>
      <c r="B218" s="10" t="s">
        <v>134</v>
      </c>
      <c r="C218" s="15" t="s">
        <v>21</v>
      </c>
      <c r="D218" s="24">
        <v>88000</v>
      </c>
      <c r="E218" s="24"/>
      <c r="F218" s="24">
        <f>D218+E218</f>
        <v>88000</v>
      </c>
      <c r="H218" s="18"/>
    </row>
    <row r="219" spans="1:8">
      <c r="A219" s="8" t="s">
        <v>226</v>
      </c>
      <c r="B219" s="9" t="s">
        <v>135</v>
      </c>
      <c r="C219" s="12"/>
      <c r="D219" s="23">
        <f t="shared" ref="D219:F220" si="45">D220</f>
        <v>150000</v>
      </c>
      <c r="E219" s="23">
        <f t="shared" si="45"/>
        <v>0</v>
      </c>
      <c r="F219" s="23">
        <f t="shared" si="45"/>
        <v>150000</v>
      </c>
      <c r="H219" s="18"/>
    </row>
    <row r="220" spans="1:8" ht="25.5">
      <c r="A220" s="8" t="s">
        <v>153</v>
      </c>
      <c r="B220" s="9" t="s">
        <v>135</v>
      </c>
      <c r="C220" s="12" t="s">
        <v>3</v>
      </c>
      <c r="D220" s="23">
        <f t="shared" si="45"/>
        <v>150000</v>
      </c>
      <c r="E220" s="23">
        <f t="shared" si="45"/>
        <v>0</v>
      </c>
      <c r="F220" s="23">
        <f t="shared" si="45"/>
        <v>150000</v>
      </c>
      <c r="H220" s="18"/>
    </row>
    <row r="221" spans="1:8" ht="25.5">
      <c r="A221" s="14" t="s">
        <v>154</v>
      </c>
      <c r="B221" s="10" t="s">
        <v>135</v>
      </c>
      <c r="C221" s="15" t="s">
        <v>4</v>
      </c>
      <c r="D221" s="24">
        <v>150000</v>
      </c>
      <c r="E221" s="24"/>
      <c r="F221" s="24">
        <f>D221+E221</f>
        <v>150000</v>
      </c>
      <c r="H221" s="18"/>
    </row>
    <row r="222" spans="1:8" ht="37.5" customHeight="1">
      <c r="A222" s="8" t="s">
        <v>227</v>
      </c>
      <c r="B222" s="9" t="s">
        <v>136</v>
      </c>
      <c r="C222" s="12"/>
      <c r="D222" s="23">
        <f t="shared" ref="D222:F223" si="46">D223</f>
        <v>677000</v>
      </c>
      <c r="E222" s="23">
        <f t="shared" si="46"/>
        <v>0</v>
      </c>
      <c r="F222" s="23">
        <f t="shared" si="46"/>
        <v>677000</v>
      </c>
      <c r="H222" s="18"/>
    </row>
    <row r="223" spans="1:8" ht="63.75">
      <c r="A223" s="8" t="s">
        <v>196</v>
      </c>
      <c r="B223" s="9" t="s">
        <v>136</v>
      </c>
      <c r="C223" s="12" t="s">
        <v>29</v>
      </c>
      <c r="D223" s="23">
        <f t="shared" si="46"/>
        <v>677000</v>
      </c>
      <c r="E223" s="23">
        <f t="shared" si="46"/>
        <v>0</v>
      </c>
      <c r="F223" s="23">
        <f t="shared" si="46"/>
        <v>677000</v>
      </c>
      <c r="H223" s="18"/>
    </row>
    <row r="224" spans="1:8" ht="25.5">
      <c r="A224" s="14" t="s">
        <v>225</v>
      </c>
      <c r="B224" s="10" t="s">
        <v>136</v>
      </c>
      <c r="C224" s="15" t="s">
        <v>39</v>
      </c>
      <c r="D224" s="24">
        <v>677000</v>
      </c>
      <c r="E224" s="24"/>
      <c r="F224" s="24">
        <f>D224+E224</f>
        <v>677000</v>
      </c>
      <c r="H224" s="18"/>
    </row>
    <row r="225" spans="1:8">
      <c r="A225" s="8" t="s">
        <v>40</v>
      </c>
      <c r="B225" s="9" t="s">
        <v>137</v>
      </c>
      <c r="C225" s="12"/>
      <c r="D225" s="23">
        <f>D226+D232</f>
        <v>1000000</v>
      </c>
      <c r="E225" s="23">
        <f t="shared" ref="E225:F225" si="47">E226+E232</f>
        <v>-230000</v>
      </c>
      <c r="F225" s="23">
        <f t="shared" si="47"/>
        <v>770000</v>
      </c>
      <c r="H225" s="18"/>
    </row>
    <row r="226" spans="1:8" ht="38.25">
      <c r="A226" s="8" t="s">
        <v>228</v>
      </c>
      <c r="B226" s="9" t="s">
        <v>138</v>
      </c>
      <c r="C226" s="12"/>
      <c r="D226" s="23">
        <f t="shared" ref="D226:F230" si="48">D227</f>
        <v>1000000</v>
      </c>
      <c r="E226" s="23">
        <f t="shared" si="48"/>
        <v>-250000</v>
      </c>
      <c r="F226" s="23">
        <f t="shared" si="48"/>
        <v>750000</v>
      </c>
      <c r="H226" s="18"/>
    </row>
    <row r="227" spans="1:8">
      <c r="A227" s="8" t="s">
        <v>229</v>
      </c>
      <c r="B227" s="9" t="s">
        <v>139</v>
      </c>
      <c r="C227" s="12"/>
      <c r="D227" s="23">
        <f>D228+D230</f>
        <v>1000000</v>
      </c>
      <c r="E227" s="23">
        <f t="shared" ref="E227:F227" si="49">E228+E230</f>
        <v>-250000</v>
      </c>
      <c r="F227" s="23">
        <f t="shared" si="49"/>
        <v>750000</v>
      </c>
      <c r="H227" s="18"/>
    </row>
    <row r="228" spans="1:8" ht="25.5">
      <c r="A228" s="8" t="s">
        <v>153</v>
      </c>
      <c r="B228" s="9" t="s">
        <v>139</v>
      </c>
      <c r="C228" s="12" t="s">
        <v>3</v>
      </c>
      <c r="D228" s="23">
        <f>D229</f>
        <v>0</v>
      </c>
      <c r="E228" s="23">
        <f t="shared" ref="E228:F228" si="50">E229</f>
        <v>13090</v>
      </c>
      <c r="F228" s="23">
        <f t="shared" si="50"/>
        <v>13090</v>
      </c>
      <c r="H228" s="18"/>
    </row>
    <row r="229" spans="1:8" ht="25.5">
      <c r="A229" s="14" t="s">
        <v>154</v>
      </c>
      <c r="B229" s="10" t="s">
        <v>139</v>
      </c>
      <c r="C229" s="15" t="s">
        <v>4</v>
      </c>
      <c r="D229" s="23"/>
      <c r="E229" s="25">
        <v>13090</v>
      </c>
      <c r="F229" s="24">
        <f>D229+E229</f>
        <v>13090</v>
      </c>
      <c r="H229" s="18"/>
    </row>
    <row r="230" spans="1:8">
      <c r="A230" s="8" t="s">
        <v>165</v>
      </c>
      <c r="B230" s="9" t="s">
        <v>139</v>
      </c>
      <c r="C230" s="12" t="s">
        <v>11</v>
      </c>
      <c r="D230" s="23">
        <f t="shared" si="48"/>
        <v>1000000</v>
      </c>
      <c r="E230" s="23">
        <f t="shared" si="48"/>
        <v>-263090</v>
      </c>
      <c r="F230" s="23">
        <f t="shared" si="48"/>
        <v>736910</v>
      </c>
      <c r="H230" s="18"/>
    </row>
    <row r="231" spans="1:8">
      <c r="A231" s="14" t="s">
        <v>230</v>
      </c>
      <c r="B231" s="10" t="s">
        <v>139</v>
      </c>
      <c r="C231" s="15" t="s">
        <v>41</v>
      </c>
      <c r="D231" s="24">
        <v>1000000</v>
      </c>
      <c r="E231" s="24">
        <f>-250000-13090</f>
        <v>-263090</v>
      </c>
      <c r="F231" s="24">
        <f>D231+E231</f>
        <v>736910</v>
      </c>
      <c r="H231" s="18"/>
    </row>
    <row r="232" spans="1:8" ht="38.25">
      <c r="A232" s="8" t="s">
        <v>261</v>
      </c>
      <c r="B232" s="31" t="s">
        <v>262</v>
      </c>
      <c r="C232" s="31"/>
      <c r="D232" s="22">
        <f>D233</f>
        <v>0</v>
      </c>
      <c r="E232" s="22">
        <f t="shared" ref="E232:F234" si="51">E233</f>
        <v>20000</v>
      </c>
      <c r="F232" s="22">
        <f t="shared" si="51"/>
        <v>20000</v>
      </c>
      <c r="H232" s="18"/>
    </row>
    <row r="233" spans="1:8">
      <c r="A233" s="8" t="s">
        <v>260</v>
      </c>
      <c r="B233" s="31" t="s">
        <v>263</v>
      </c>
      <c r="C233" s="31"/>
      <c r="D233" s="22">
        <f>D234</f>
        <v>0</v>
      </c>
      <c r="E233" s="22">
        <f t="shared" si="51"/>
        <v>20000</v>
      </c>
      <c r="F233" s="22">
        <f t="shared" si="51"/>
        <v>20000</v>
      </c>
      <c r="H233" s="18"/>
    </row>
    <row r="234" spans="1:8">
      <c r="A234" s="8" t="s">
        <v>157</v>
      </c>
      <c r="B234" s="31" t="s">
        <v>263</v>
      </c>
      <c r="C234" s="31" t="s">
        <v>6</v>
      </c>
      <c r="D234" s="22">
        <f>D235</f>
        <v>0</v>
      </c>
      <c r="E234" s="22">
        <f t="shared" si="51"/>
        <v>20000</v>
      </c>
      <c r="F234" s="22">
        <f t="shared" si="51"/>
        <v>20000</v>
      </c>
      <c r="H234" s="18"/>
    </row>
    <row r="235" spans="1:8">
      <c r="A235" s="14" t="s">
        <v>159</v>
      </c>
      <c r="B235" s="46" t="s">
        <v>263</v>
      </c>
      <c r="C235" s="46" t="s">
        <v>8</v>
      </c>
      <c r="D235" s="24"/>
      <c r="E235" s="24">
        <v>20000</v>
      </c>
      <c r="F235" s="24">
        <f>D235+E235</f>
        <v>20000</v>
      </c>
      <c r="H235" s="18"/>
    </row>
    <row r="236" spans="1:8">
      <c r="A236" s="8" t="s">
        <v>42</v>
      </c>
      <c r="B236" s="9" t="s">
        <v>140</v>
      </c>
      <c r="C236" s="12"/>
      <c r="D236" s="23">
        <f>D237+D240</f>
        <v>2553000</v>
      </c>
      <c r="E236" s="23">
        <f t="shared" ref="E236:F236" si="52">E237+E240</f>
        <v>624980</v>
      </c>
      <c r="F236" s="23">
        <f t="shared" si="52"/>
        <v>3177980</v>
      </c>
      <c r="H236" s="18"/>
    </row>
    <row r="237" spans="1:8" ht="38.25">
      <c r="A237" s="8" t="s">
        <v>265</v>
      </c>
      <c r="B237" s="31" t="s">
        <v>266</v>
      </c>
      <c r="C237" s="31"/>
      <c r="D237" s="23">
        <f>D238</f>
        <v>0</v>
      </c>
      <c r="E237" s="23">
        <f t="shared" ref="E237:E238" si="53">E238</f>
        <v>374980</v>
      </c>
      <c r="F237" s="23">
        <f t="shared" ref="F237:F238" si="54">F238</f>
        <v>374980</v>
      </c>
      <c r="H237" s="18"/>
    </row>
    <row r="238" spans="1:8" ht="63.75">
      <c r="A238" s="8" t="s">
        <v>196</v>
      </c>
      <c r="B238" s="31" t="s">
        <v>266</v>
      </c>
      <c r="C238" s="31" t="s">
        <v>29</v>
      </c>
      <c r="D238" s="23">
        <f>D239</f>
        <v>0</v>
      </c>
      <c r="E238" s="23">
        <f t="shared" si="53"/>
        <v>374980</v>
      </c>
      <c r="F238" s="23">
        <f t="shared" si="54"/>
        <v>374980</v>
      </c>
      <c r="H238" s="18"/>
    </row>
    <row r="239" spans="1:8" ht="25.5">
      <c r="A239" s="14" t="s">
        <v>264</v>
      </c>
      <c r="B239" s="47" t="s">
        <v>266</v>
      </c>
      <c r="C239" s="47" t="s">
        <v>39</v>
      </c>
      <c r="D239" s="23"/>
      <c r="E239" s="25">
        <v>374980</v>
      </c>
      <c r="F239" s="24">
        <f>D239+E239</f>
        <v>374980</v>
      </c>
      <c r="H239" s="18"/>
    </row>
    <row r="240" spans="1:8">
      <c r="A240" s="8" t="s">
        <v>42</v>
      </c>
      <c r="B240" s="9" t="s">
        <v>141</v>
      </c>
      <c r="C240" s="12"/>
      <c r="D240" s="23">
        <f>D241+D243</f>
        <v>2553000</v>
      </c>
      <c r="E240" s="23">
        <f>E241+E243</f>
        <v>250000</v>
      </c>
      <c r="F240" s="23">
        <f>F241+F243</f>
        <v>2803000</v>
      </c>
      <c r="H240" s="18"/>
    </row>
    <row r="241" spans="1:8" ht="25.5">
      <c r="A241" s="8" t="s">
        <v>153</v>
      </c>
      <c r="B241" s="9" t="s">
        <v>141</v>
      </c>
      <c r="C241" s="12" t="s">
        <v>3</v>
      </c>
      <c r="D241" s="23">
        <f>D242</f>
        <v>1407000</v>
      </c>
      <c r="E241" s="23">
        <f>E242</f>
        <v>0</v>
      </c>
      <c r="F241" s="23">
        <f>F242</f>
        <v>1407000</v>
      </c>
      <c r="H241" s="18"/>
    </row>
    <row r="242" spans="1:8" ht="25.5">
      <c r="A242" s="14" t="s">
        <v>154</v>
      </c>
      <c r="B242" s="10" t="s">
        <v>141</v>
      </c>
      <c r="C242" s="15" t="s">
        <v>4</v>
      </c>
      <c r="D242" s="24">
        <v>1407000</v>
      </c>
      <c r="E242" s="24"/>
      <c r="F242" s="24">
        <f>D242+E242</f>
        <v>1407000</v>
      </c>
      <c r="H242" s="18"/>
    </row>
    <row r="243" spans="1:8">
      <c r="A243" s="8" t="s">
        <v>165</v>
      </c>
      <c r="B243" s="9" t="s">
        <v>141</v>
      </c>
      <c r="C243" s="12" t="s">
        <v>11</v>
      </c>
      <c r="D243" s="23">
        <f>D244+D245+D246</f>
        <v>1146000</v>
      </c>
      <c r="E243" s="23">
        <f t="shared" ref="E243:F243" si="55">E244+E245+E246</f>
        <v>250000</v>
      </c>
      <c r="F243" s="23">
        <f t="shared" si="55"/>
        <v>1396000</v>
      </c>
      <c r="H243" s="18"/>
    </row>
    <row r="244" spans="1:8" ht="39" customHeight="1">
      <c r="A244" s="14" t="s">
        <v>166</v>
      </c>
      <c r="B244" s="10" t="s">
        <v>141</v>
      </c>
      <c r="C244" s="15" t="s">
        <v>12</v>
      </c>
      <c r="D244" s="24">
        <v>796000</v>
      </c>
      <c r="E244" s="24"/>
      <c r="F244" s="24">
        <f>D244+E244</f>
        <v>796000</v>
      </c>
      <c r="H244" s="18"/>
    </row>
    <row r="245" spans="1:8" ht="15.75" customHeight="1">
      <c r="A245" s="14" t="s">
        <v>267</v>
      </c>
      <c r="B245" s="48" t="s">
        <v>141</v>
      </c>
      <c r="C245" s="48" t="s">
        <v>268</v>
      </c>
      <c r="D245" s="24"/>
      <c r="E245" s="24">
        <v>250000</v>
      </c>
      <c r="F245" s="24">
        <f>D245+E245</f>
        <v>250000</v>
      </c>
      <c r="H245" s="18"/>
    </row>
    <row r="246" spans="1:8">
      <c r="A246" s="14" t="s">
        <v>198</v>
      </c>
      <c r="B246" s="10" t="s">
        <v>141</v>
      </c>
      <c r="C246" s="15" t="s">
        <v>21</v>
      </c>
      <c r="D246" s="24">
        <v>350000</v>
      </c>
      <c r="E246" s="24"/>
      <c r="F246" s="24">
        <f>D246+E246</f>
        <v>350000</v>
      </c>
      <c r="H246" s="18"/>
    </row>
    <row r="247" spans="1:8" ht="38.25">
      <c r="A247" s="8" t="s">
        <v>43</v>
      </c>
      <c r="B247" s="9" t="s">
        <v>142</v>
      </c>
      <c r="C247" s="12"/>
      <c r="D247" s="23">
        <f>D248+D251</f>
        <v>2473000</v>
      </c>
      <c r="E247" s="23">
        <f>E248+E251</f>
        <v>65186.27</v>
      </c>
      <c r="F247" s="23">
        <f>F248+F251</f>
        <v>2538186.27</v>
      </c>
      <c r="H247" s="18"/>
    </row>
    <row r="248" spans="1:8">
      <c r="A248" s="8" t="s">
        <v>224</v>
      </c>
      <c r="B248" s="9" t="s">
        <v>143</v>
      </c>
      <c r="C248" s="12"/>
      <c r="D248" s="23">
        <f t="shared" ref="D248:F249" si="56">D249</f>
        <v>306000</v>
      </c>
      <c r="E248" s="23">
        <f t="shared" si="56"/>
        <v>0</v>
      </c>
      <c r="F248" s="23">
        <f t="shared" si="56"/>
        <v>306000</v>
      </c>
      <c r="G248" s="11"/>
      <c r="H248" s="18"/>
    </row>
    <row r="249" spans="1:8" ht="63.75">
      <c r="A249" s="8" t="s">
        <v>196</v>
      </c>
      <c r="B249" s="9" t="s">
        <v>143</v>
      </c>
      <c r="C249" s="12" t="s">
        <v>29</v>
      </c>
      <c r="D249" s="23">
        <f t="shared" si="56"/>
        <v>306000</v>
      </c>
      <c r="E249" s="23">
        <f t="shared" si="56"/>
        <v>0</v>
      </c>
      <c r="F249" s="23">
        <f t="shared" si="56"/>
        <v>306000</v>
      </c>
      <c r="G249" s="11"/>
      <c r="H249" s="18"/>
    </row>
    <row r="250" spans="1:8" ht="25.5">
      <c r="A250" s="14" t="s">
        <v>225</v>
      </c>
      <c r="B250" s="10" t="s">
        <v>143</v>
      </c>
      <c r="C250" s="15" t="s">
        <v>39</v>
      </c>
      <c r="D250" s="24">
        <v>306000</v>
      </c>
      <c r="E250" s="24"/>
      <c r="F250" s="24">
        <f>D250+E250</f>
        <v>306000</v>
      </c>
      <c r="H250" s="18"/>
    </row>
    <row r="251" spans="1:8" ht="25.5">
      <c r="A251" s="14" t="s">
        <v>231</v>
      </c>
      <c r="B251" s="10" t="s">
        <v>144</v>
      </c>
      <c r="C251" s="15"/>
      <c r="D251" s="25">
        <f>D252+D254+D256</f>
        <v>2167000</v>
      </c>
      <c r="E251" s="25">
        <f>E252+E254+E256</f>
        <v>65186.27</v>
      </c>
      <c r="F251" s="25">
        <f>F252+F254+F256</f>
        <v>2232186.27</v>
      </c>
      <c r="H251" s="18"/>
    </row>
    <row r="252" spans="1:8" ht="63.75">
      <c r="A252" s="8" t="s">
        <v>196</v>
      </c>
      <c r="B252" s="9" t="s">
        <v>144</v>
      </c>
      <c r="C252" s="12" t="s">
        <v>29</v>
      </c>
      <c r="D252" s="23">
        <f>D253</f>
        <v>1808000</v>
      </c>
      <c r="E252" s="23">
        <f>E253</f>
        <v>65186.27</v>
      </c>
      <c r="F252" s="23">
        <f>F253</f>
        <v>1873186.27</v>
      </c>
      <c r="H252" s="18"/>
    </row>
    <row r="253" spans="1:8" ht="25.5">
      <c r="A253" s="14" t="s">
        <v>225</v>
      </c>
      <c r="B253" s="10" t="s">
        <v>144</v>
      </c>
      <c r="C253" s="15" t="s">
        <v>39</v>
      </c>
      <c r="D253" s="24">
        <v>1808000</v>
      </c>
      <c r="E253" s="24">
        <v>65186.27</v>
      </c>
      <c r="F253" s="24">
        <f>D253+E253</f>
        <v>1873186.27</v>
      </c>
      <c r="H253" s="18"/>
    </row>
    <row r="254" spans="1:8" ht="25.5">
      <c r="A254" s="8" t="s">
        <v>153</v>
      </c>
      <c r="B254" s="9" t="s">
        <v>144</v>
      </c>
      <c r="C254" s="12" t="s">
        <v>3</v>
      </c>
      <c r="D254" s="23">
        <f>D255</f>
        <v>344000</v>
      </c>
      <c r="E254" s="23">
        <f>E255</f>
        <v>0</v>
      </c>
      <c r="F254" s="23">
        <f>F255</f>
        <v>344000</v>
      </c>
      <c r="H254" s="18"/>
    </row>
    <row r="255" spans="1:8" ht="25.5">
      <c r="A255" s="14" t="s">
        <v>154</v>
      </c>
      <c r="B255" s="10" t="s">
        <v>144</v>
      </c>
      <c r="C255" s="15" t="s">
        <v>4</v>
      </c>
      <c r="D255" s="24">
        <v>344000</v>
      </c>
      <c r="E255" s="24"/>
      <c r="F255" s="24">
        <f>D255+E255</f>
        <v>344000</v>
      </c>
      <c r="H255" s="18"/>
    </row>
    <row r="256" spans="1:8">
      <c r="A256" s="8" t="s">
        <v>165</v>
      </c>
      <c r="B256" s="9" t="s">
        <v>144</v>
      </c>
      <c r="C256" s="12" t="s">
        <v>11</v>
      </c>
      <c r="D256" s="23">
        <f>D257</f>
        <v>15000</v>
      </c>
      <c r="E256" s="23">
        <f>E257</f>
        <v>0</v>
      </c>
      <c r="F256" s="23">
        <f>F257</f>
        <v>15000</v>
      </c>
      <c r="H256" s="18"/>
    </row>
    <row r="257" spans="1:8">
      <c r="A257" s="14" t="s">
        <v>198</v>
      </c>
      <c r="B257" s="10" t="s">
        <v>144</v>
      </c>
      <c r="C257" s="15" t="s">
        <v>21</v>
      </c>
      <c r="D257" s="24">
        <v>15000</v>
      </c>
      <c r="E257" s="24"/>
      <c r="F257" s="24">
        <f>D257+E257</f>
        <v>15000</v>
      </c>
      <c r="H257" s="18"/>
    </row>
    <row r="258" spans="1:8">
      <c r="A258" s="8" t="s">
        <v>44</v>
      </c>
      <c r="B258" s="9" t="s">
        <v>145</v>
      </c>
      <c r="C258" s="12"/>
      <c r="D258" s="25">
        <f t="shared" ref="D258:F261" si="57">D259</f>
        <v>4400000</v>
      </c>
      <c r="E258" s="25">
        <f t="shared" si="57"/>
        <v>0</v>
      </c>
      <c r="F258" s="25">
        <f t="shared" si="57"/>
        <v>4400000</v>
      </c>
      <c r="H258" s="18"/>
    </row>
    <row r="259" spans="1:8" ht="25.5">
      <c r="A259" s="8" t="s">
        <v>232</v>
      </c>
      <c r="B259" s="9" t="s">
        <v>146</v>
      </c>
      <c r="C259" s="12"/>
      <c r="D259" s="23">
        <f t="shared" si="57"/>
        <v>4400000</v>
      </c>
      <c r="E259" s="23">
        <f t="shared" si="57"/>
        <v>0</v>
      </c>
      <c r="F259" s="23">
        <f t="shared" si="57"/>
        <v>4400000</v>
      </c>
      <c r="H259" s="18"/>
    </row>
    <row r="260" spans="1:8" ht="25.5">
      <c r="A260" s="8" t="s">
        <v>233</v>
      </c>
      <c r="B260" s="9" t="s">
        <v>147</v>
      </c>
      <c r="C260" s="12"/>
      <c r="D260" s="23">
        <f t="shared" si="57"/>
        <v>4400000</v>
      </c>
      <c r="E260" s="23">
        <f t="shared" si="57"/>
        <v>0</v>
      </c>
      <c r="F260" s="23">
        <f t="shared" si="57"/>
        <v>4400000</v>
      </c>
      <c r="H260" s="18"/>
    </row>
    <row r="261" spans="1:8">
      <c r="A261" s="8" t="s">
        <v>165</v>
      </c>
      <c r="B261" s="9" t="s">
        <v>147</v>
      </c>
      <c r="C261" s="12" t="s">
        <v>11</v>
      </c>
      <c r="D261" s="23">
        <f t="shared" si="57"/>
        <v>4400000</v>
      </c>
      <c r="E261" s="23">
        <f t="shared" si="57"/>
        <v>0</v>
      </c>
      <c r="F261" s="23">
        <f t="shared" si="57"/>
        <v>4400000</v>
      </c>
      <c r="H261" s="18"/>
    </row>
    <row r="262" spans="1:8" ht="42.75" customHeight="1">
      <c r="A262" s="14" t="s">
        <v>166</v>
      </c>
      <c r="B262" s="10" t="s">
        <v>147</v>
      </c>
      <c r="C262" s="15" t="s">
        <v>12</v>
      </c>
      <c r="D262" s="24">
        <v>4400000</v>
      </c>
      <c r="E262" s="24"/>
      <c r="F262" s="24">
        <f>D262+E262</f>
        <v>4400000</v>
      </c>
      <c r="H262" s="18"/>
    </row>
    <row r="263" spans="1:8" ht="20.25" customHeight="1">
      <c r="A263" s="16" t="s">
        <v>45</v>
      </c>
      <c r="B263" s="16"/>
      <c r="C263" s="17"/>
      <c r="D263" s="23">
        <f>D13+D18+D44+D49+D56+D67+D81+D86+D93+D110+D115+D152+D163+D171+D176+D181+D201+D206+D211+D225+D236+D247+D258</f>
        <v>212160225.61000001</v>
      </c>
      <c r="E263" s="23">
        <f t="shared" ref="E263:F263" si="58">E13+E18+E44+E49+E56+E67+E81+E86+E93+E110+E115+E152+E163+E171+E176+E181+E201+E206+E211+E225+E236+E247+E258</f>
        <v>34827216.050000004</v>
      </c>
      <c r="F263" s="23">
        <f t="shared" si="58"/>
        <v>246987441.66000003</v>
      </c>
      <c r="H263" s="18"/>
    </row>
  </sheetData>
  <mergeCells count="1">
    <mergeCell ref="A9:F9"/>
  </mergeCells>
  <pageMargins left="0.59055118110236227" right="0.11811023622047245" top="0.15748031496062992" bottom="0.15748031496062992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измен целевые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Александра</cp:lastModifiedBy>
  <cp:lastPrinted>2016-06-06T11:54:42Z</cp:lastPrinted>
  <dcterms:created xsi:type="dcterms:W3CDTF">2015-08-11T06:17:00Z</dcterms:created>
  <dcterms:modified xsi:type="dcterms:W3CDTF">2016-06-06T12:40:53Z</dcterms:modified>
</cp:coreProperties>
</file>