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5195" windowHeight="8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60" i="1"/>
  <c r="H212"/>
  <c r="G212"/>
  <c r="F212"/>
  <c r="H256"/>
  <c r="H254"/>
  <c r="H253" s="1"/>
  <c r="H255"/>
  <c r="G255"/>
  <c r="G253"/>
  <c r="G252"/>
  <c r="G251" s="1"/>
  <c r="G250" s="1"/>
  <c r="F255"/>
  <c r="F253"/>
  <c r="F252" l="1"/>
  <c r="F251" s="1"/>
  <c r="F250" s="1"/>
  <c r="H252"/>
  <c r="H251" s="1"/>
  <c r="H250" s="1"/>
  <c r="G218"/>
  <c r="H80"/>
  <c r="H79" s="1"/>
  <c r="H78" s="1"/>
  <c r="H77" s="1"/>
  <c r="H76" s="1"/>
  <c r="H105"/>
  <c r="H104" s="1"/>
  <c r="H103" s="1"/>
  <c r="G104"/>
  <c r="G103" s="1"/>
  <c r="F104"/>
  <c r="F103" s="1"/>
  <c r="G79"/>
  <c r="G78" s="1"/>
  <c r="G77" s="1"/>
  <c r="G76" s="1"/>
  <c r="F79"/>
  <c r="F78" s="1"/>
  <c r="F77" s="1"/>
  <c r="F76" s="1"/>
  <c r="H113"/>
  <c r="H112" s="1"/>
  <c r="H111" s="1"/>
  <c r="G112"/>
  <c r="G111" s="1"/>
  <c r="F112"/>
  <c r="F111" s="1"/>
  <c r="H75"/>
  <c r="H74" s="1"/>
  <c r="H73" s="1"/>
  <c r="H72" s="1"/>
  <c r="H71" s="1"/>
  <c r="G74"/>
  <c r="G73" s="1"/>
  <c r="G72" s="1"/>
  <c r="G71" s="1"/>
  <c r="F74"/>
  <c r="F73" s="1"/>
  <c r="F72" s="1"/>
  <c r="F71" s="1"/>
  <c r="H58"/>
  <c r="H54"/>
  <c r="H53" s="1"/>
  <c r="H52" s="1"/>
  <c r="H51" s="1"/>
  <c r="H57"/>
  <c r="G57"/>
  <c r="H56"/>
  <c r="G56"/>
  <c r="H55"/>
  <c r="G55"/>
  <c r="G53"/>
  <c r="G52" s="1"/>
  <c r="G51" s="1"/>
  <c r="F57"/>
  <c r="F56" s="1"/>
  <c r="F55" s="1"/>
  <c r="F53"/>
  <c r="F52" s="1"/>
  <c r="F51" s="1"/>
  <c r="H184"/>
  <c r="H183" s="1"/>
  <c r="H182" s="1"/>
  <c r="H181" s="1"/>
  <c r="H180" s="1"/>
  <c r="G183"/>
  <c r="G182" s="1"/>
  <c r="G181" s="1"/>
  <c r="G180" s="1"/>
  <c r="F183"/>
  <c r="F182" s="1"/>
  <c r="F181" s="1"/>
  <c r="F180" s="1"/>
  <c r="H275"/>
  <c r="H274" s="1"/>
  <c r="G274"/>
  <c r="F274"/>
  <c r="G262"/>
  <c r="G261" s="1"/>
  <c r="G260" s="1"/>
  <c r="G259" s="1"/>
  <c r="G258" s="1"/>
  <c r="F262"/>
  <c r="F261" s="1"/>
  <c r="F260" s="1"/>
  <c r="F259" s="1"/>
  <c r="F258" s="1"/>
  <c r="H263"/>
  <c r="H262" s="1"/>
  <c r="H261" s="1"/>
  <c r="H260" s="1"/>
  <c r="H259" s="1"/>
  <c r="H258" s="1"/>
  <c r="H154"/>
  <c r="H153" s="1"/>
  <c r="H152" s="1"/>
  <c r="H151" s="1"/>
  <c r="H150" s="1"/>
  <c r="H160"/>
  <c r="H159" s="1"/>
  <c r="H162"/>
  <c r="H161" s="1"/>
  <c r="H165"/>
  <c r="H168"/>
  <c r="H167" s="1"/>
  <c r="H166" s="1"/>
  <c r="H173"/>
  <c r="H172" s="1"/>
  <c r="H171" s="1"/>
  <c r="H249"/>
  <c r="H278"/>
  <c r="H277" s="1"/>
  <c r="H276" s="1"/>
  <c r="H283"/>
  <c r="H282" s="1"/>
  <c r="H281" s="1"/>
  <c r="H280" s="1"/>
  <c r="H279" s="1"/>
  <c r="G282"/>
  <c r="G281" s="1"/>
  <c r="G280" s="1"/>
  <c r="G279" s="1"/>
  <c r="F282"/>
  <c r="F281" s="1"/>
  <c r="F280" s="1"/>
  <c r="F279" s="1"/>
  <c r="H190"/>
  <c r="H189" s="1"/>
  <c r="H188" s="1"/>
  <c r="H187" s="1"/>
  <c r="H186" s="1"/>
  <c r="G189"/>
  <c r="G188" s="1"/>
  <c r="G187" s="1"/>
  <c r="G186" s="1"/>
  <c r="F189"/>
  <c r="F188" s="1"/>
  <c r="F187" s="1"/>
  <c r="F186" s="1"/>
  <c r="H179"/>
  <c r="H178" s="1"/>
  <c r="H177" s="1"/>
  <c r="G178"/>
  <c r="G177" s="1"/>
  <c r="F178"/>
  <c r="F177" s="1"/>
  <c r="G172"/>
  <c r="G171" s="1"/>
  <c r="F172"/>
  <c r="F171" s="1"/>
  <c r="G167"/>
  <c r="G166" s="1"/>
  <c r="F167"/>
  <c r="F166" s="1"/>
  <c r="G153"/>
  <c r="G152" s="1"/>
  <c r="G151" s="1"/>
  <c r="G150" s="1"/>
  <c r="F153"/>
  <c r="F152" s="1"/>
  <c r="F151" s="1"/>
  <c r="F150" s="1"/>
  <c r="H139"/>
  <c r="H138" s="1"/>
  <c r="H137" s="1"/>
  <c r="G138"/>
  <c r="G137" s="1"/>
  <c r="F138"/>
  <c r="F137" s="1"/>
  <c r="H90"/>
  <c r="G88"/>
  <c r="F88"/>
  <c r="F83"/>
  <c r="F82" s="1"/>
  <c r="G83"/>
  <c r="G82" s="1"/>
  <c r="H84"/>
  <c r="H83" s="1"/>
  <c r="H82" s="1"/>
  <c r="H136"/>
  <c r="H135" s="1"/>
  <c r="H324"/>
  <c r="H323" s="1"/>
  <c r="H322" s="1"/>
  <c r="H321" s="1"/>
  <c r="H320" s="1"/>
  <c r="H319" s="1"/>
  <c r="H318" s="1"/>
  <c r="H317"/>
  <c r="H316" s="1"/>
  <c r="H315" s="1"/>
  <c r="H314" s="1"/>
  <c r="H313" s="1"/>
  <c r="H312" s="1"/>
  <c r="H311" s="1"/>
  <c r="H310"/>
  <c r="H309" s="1"/>
  <c r="H308" s="1"/>
  <c r="H307"/>
  <c r="H306" s="1"/>
  <c r="H305" s="1"/>
  <c r="H300"/>
  <c r="H299" s="1"/>
  <c r="H298" s="1"/>
  <c r="H297" s="1"/>
  <c r="H296" s="1"/>
  <c r="H295"/>
  <c r="H294" s="1"/>
  <c r="H293" s="1"/>
  <c r="H292"/>
  <c r="H291" s="1"/>
  <c r="H290" s="1"/>
  <c r="H289"/>
  <c r="H288" s="1"/>
  <c r="H287" s="1"/>
  <c r="H273"/>
  <c r="H272" s="1"/>
  <c r="H270"/>
  <c r="H269"/>
  <c r="H248"/>
  <c r="H247" s="1"/>
  <c r="H246" s="1"/>
  <c r="H245" s="1"/>
  <c r="H244"/>
  <c r="H243" s="1"/>
  <c r="H242" s="1"/>
  <c r="H241" s="1"/>
  <c r="H240" s="1"/>
  <c r="H239"/>
  <c r="H234"/>
  <c r="H233" s="1"/>
  <c r="H232"/>
  <c r="H231" s="1"/>
  <c r="H230"/>
  <c r="H229" s="1"/>
  <c r="H225"/>
  <c r="H224" s="1"/>
  <c r="H223" s="1"/>
  <c r="H222"/>
  <c r="H221" s="1"/>
  <c r="H220"/>
  <c r="H219" s="1"/>
  <c r="H218"/>
  <c r="H217" s="1"/>
  <c r="H210"/>
  <c r="H209" s="1"/>
  <c r="H208"/>
  <c r="H207" s="1"/>
  <c r="H205"/>
  <c r="H204" s="1"/>
  <c r="H203"/>
  <c r="H202" s="1"/>
  <c r="H200"/>
  <c r="H199" s="1"/>
  <c r="H198" s="1"/>
  <c r="H197"/>
  <c r="H196" s="1"/>
  <c r="H195"/>
  <c r="H194" s="1"/>
  <c r="H176"/>
  <c r="H175" s="1"/>
  <c r="H174" s="1"/>
  <c r="H149"/>
  <c r="H148" s="1"/>
  <c r="H147" s="1"/>
  <c r="H146" s="1"/>
  <c r="H145" s="1"/>
  <c r="H144"/>
  <c r="H143" s="1"/>
  <c r="H142" s="1"/>
  <c r="H141" s="1"/>
  <c r="H129"/>
  <c r="H128" s="1"/>
  <c r="H127" s="1"/>
  <c r="H126" s="1"/>
  <c r="H125" s="1"/>
  <c r="H124"/>
  <c r="H123" s="1"/>
  <c r="H122" s="1"/>
  <c r="H121" s="1"/>
  <c r="H120" s="1"/>
  <c r="H119"/>
  <c r="H118" s="1"/>
  <c r="H117" s="1"/>
  <c r="H116" s="1"/>
  <c r="H115" s="1"/>
  <c r="H110"/>
  <c r="H109" s="1"/>
  <c r="H108"/>
  <c r="H107" s="1"/>
  <c r="H98"/>
  <c r="H97" s="1"/>
  <c r="H96" s="1"/>
  <c r="H95" s="1"/>
  <c r="H94" s="1"/>
  <c r="H93" s="1"/>
  <c r="H92" s="1"/>
  <c r="H91"/>
  <c r="H89"/>
  <c r="H87"/>
  <c r="H86" s="1"/>
  <c r="H70"/>
  <c r="H69" s="1"/>
  <c r="H68"/>
  <c r="H67" s="1"/>
  <c r="H63"/>
  <c r="H62" s="1"/>
  <c r="H61" s="1"/>
  <c r="H60" s="1"/>
  <c r="H59" s="1"/>
  <c r="H48"/>
  <c r="H47" s="1"/>
  <c r="H46" s="1"/>
  <c r="H45" s="1"/>
  <c r="H44" s="1"/>
  <c r="H43" s="1"/>
  <c r="H42"/>
  <c r="H41" s="1"/>
  <c r="H40" s="1"/>
  <c r="H39"/>
  <c r="H38" s="1"/>
  <c r="H37" s="1"/>
  <c r="H36"/>
  <c r="H35" s="1"/>
  <c r="H34"/>
  <c r="H33" s="1"/>
  <c r="H32"/>
  <c r="H31" s="1"/>
  <c r="H27"/>
  <c r="H26" s="1"/>
  <c r="H25"/>
  <c r="H24" s="1"/>
  <c r="H23"/>
  <c r="H22" s="1"/>
  <c r="H20"/>
  <c r="H19" s="1"/>
  <c r="H18" s="1"/>
  <c r="H238"/>
  <c r="H237" s="1"/>
  <c r="H236" s="1"/>
  <c r="H235" s="1"/>
  <c r="H164"/>
  <c r="H163" s="1"/>
  <c r="F323"/>
  <c r="F322" s="1"/>
  <c r="F321" s="1"/>
  <c r="F316"/>
  <c r="F315" s="1"/>
  <c r="F314" s="1"/>
  <c r="F309"/>
  <c r="F308" s="1"/>
  <c r="F306"/>
  <c r="F305" s="1"/>
  <c r="F299"/>
  <c r="F298" s="1"/>
  <c r="F297" s="1"/>
  <c r="F294"/>
  <c r="F293" s="1"/>
  <c r="F291"/>
  <c r="F290" s="1"/>
  <c r="F288"/>
  <c r="F287" s="1"/>
  <c r="F277"/>
  <c r="F276" s="1"/>
  <c r="F272"/>
  <c r="F268"/>
  <c r="F267" s="1"/>
  <c r="F248"/>
  <c r="F247" s="1"/>
  <c r="F243"/>
  <c r="F242" s="1"/>
  <c r="F238"/>
  <c r="F237" s="1"/>
  <c r="F233"/>
  <c r="F231"/>
  <c r="F229"/>
  <c r="F224"/>
  <c r="F223" s="1"/>
  <c r="F221"/>
  <c r="F219"/>
  <c r="F217"/>
  <c r="F209"/>
  <c r="F207"/>
  <c r="F204"/>
  <c r="F202"/>
  <c r="F199"/>
  <c r="F198" s="1"/>
  <c r="F196"/>
  <c r="F194"/>
  <c r="F175"/>
  <c r="F164"/>
  <c r="F163" s="1"/>
  <c r="F161"/>
  <c r="F159"/>
  <c r="F148"/>
  <c r="F143"/>
  <c r="F135"/>
  <c r="F134" s="1"/>
  <c r="F133" s="1"/>
  <c r="F128"/>
  <c r="F127" s="1"/>
  <c r="F123"/>
  <c r="F122" s="1"/>
  <c r="F118"/>
  <c r="F117" s="1"/>
  <c r="F109"/>
  <c r="F107"/>
  <c r="F97"/>
  <c r="F96" s="1"/>
  <c r="F86"/>
  <c r="F69"/>
  <c r="F67"/>
  <c r="F62"/>
  <c r="F47"/>
  <c r="F46" s="1"/>
  <c r="F41"/>
  <c r="F40" s="1"/>
  <c r="F38"/>
  <c r="F37" s="1"/>
  <c r="F35"/>
  <c r="F33"/>
  <c r="F31"/>
  <c r="F26"/>
  <c r="F24"/>
  <c r="F22"/>
  <c r="F21" s="1"/>
  <c r="F19"/>
  <c r="F18" s="1"/>
  <c r="G143"/>
  <c r="G142" s="1"/>
  <c r="G141" s="1"/>
  <c r="G47"/>
  <c r="G123"/>
  <c r="G122" s="1"/>
  <c r="G121" s="1"/>
  <c r="G120" s="1"/>
  <c r="G118"/>
  <c r="G323"/>
  <c r="G322" s="1"/>
  <c r="G321" s="1"/>
  <c r="G320" s="1"/>
  <c r="G319" s="1"/>
  <c r="G318" s="1"/>
  <c r="G107"/>
  <c r="G97"/>
  <c r="G67"/>
  <c r="G248"/>
  <c r="G243"/>
  <c r="G238"/>
  <c r="G237" s="1"/>
  <c r="G236" s="1"/>
  <c r="G235" s="1"/>
  <c r="G233"/>
  <c r="G231"/>
  <c r="G229"/>
  <c r="G224"/>
  <c r="G221"/>
  <c r="G219"/>
  <c r="G217"/>
  <c r="G209"/>
  <c r="G207"/>
  <c r="G204"/>
  <c r="G202"/>
  <c r="G199"/>
  <c r="G196"/>
  <c r="G194"/>
  <c r="G175"/>
  <c r="G174" s="1"/>
  <c r="G164"/>
  <c r="G163" s="1"/>
  <c r="G161"/>
  <c r="G159"/>
  <c r="G148"/>
  <c r="G147" s="1"/>
  <c r="G146" s="1"/>
  <c r="G145" s="1"/>
  <c r="G277"/>
  <c r="G276" s="1"/>
  <c r="G272"/>
  <c r="G268"/>
  <c r="G267" s="1"/>
  <c r="G294"/>
  <c r="G293" s="1"/>
  <c r="G291"/>
  <c r="G288"/>
  <c r="G287" s="1"/>
  <c r="G299"/>
  <c r="G298" s="1"/>
  <c r="G297" s="1"/>
  <c r="G296" s="1"/>
  <c r="G306"/>
  <c r="G305" s="1"/>
  <c r="G309"/>
  <c r="G308" s="1"/>
  <c r="G316"/>
  <c r="G315" s="1"/>
  <c r="G314" s="1"/>
  <c r="G313" s="1"/>
  <c r="G312" s="1"/>
  <c r="G311" s="1"/>
  <c r="G135"/>
  <c r="G50" l="1"/>
  <c r="G271"/>
  <c r="F271"/>
  <c r="F50"/>
  <c r="H50"/>
  <c r="H271"/>
  <c r="H88"/>
  <c r="G170"/>
  <c r="G169" s="1"/>
  <c r="H170"/>
  <c r="H169" s="1"/>
  <c r="F286"/>
  <c r="F285" s="1"/>
  <c r="H21"/>
  <c r="H17" s="1"/>
  <c r="H16" s="1"/>
  <c r="F201"/>
  <c r="F30"/>
  <c r="F29" s="1"/>
  <c r="F28" s="1"/>
  <c r="F304"/>
  <c r="F303" s="1"/>
  <c r="G201"/>
  <c r="F85"/>
  <c r="F81" s="1"/>
  <c r="F193"/>
  <c r="G158"/>
  <c r="G157" s="1"/>
  <c r="G156" s="1"/>
  <c r="G155" s="1"/>
  <c r="F66"/>
  <c r="F65" s="1"/>
  <c r="F64" s="1"/>
  <c r="F106"/>
  <c r="F102" s="1"/>
  <c r="H268"/>
  <c r="H267" s="1"/>
  <c r="H266" s="1"/>
  <c r="H265" s="1"/>
  <c r="H264" s="1"/>
  <c r="H304"/>
  <c r="H303" s="1"/>
  <c r="H302" s="1"/>
  <c r="H301" s="1"/>
  <c r="G193"/>
  <c r="G206"/>
  <c r="F61"/>
  <c r="F142"/>
  <c r="F141" s="1"/>
  <c r="F147"/>
  <c r="F158"/>
  <c r="F157" s="1"/>
  <c r="F174"/>
  <c r="F170" s="1"/>
  <c r="F206"/>
  <c r="F216"/>
  <c r="F228"/>
  <c r="F227" s="1"/>
  <c r="G134"/>
  <c r="G133" s="1"/>
  <c r="H134"/>
  <c r="H133" s="1"/>
  <c r="G290"/>
  <c r="G286" s="1"/>
  <c r="G285" s="1"/>
  <c r="G284" s="1"/>
  <c r="H286"/>
  <c r="H285" s="1"/>
  <c r="H284" s="1"/>
  <c r="G247"/>
  <c r="G246" s="1"/>
  <c r="G245" s="1"/>
  <c r="G242"/>
  <c r="G241" s="1"/>
  <c r="G240" s="1"/>
  <c r="G223"/>
  <c r="G216"/>
  <c r="H206"/>
  <c r="H201"/>
  <c r="G198"/>
  <c r="H193"/>
  <c r="H140"/>
  <c r="H114"/>
  <c r="H106"/>
  <c r="H30"/>
  <c r="H29" s="1"/>
  <c r="H28" s="1"/>
  <c r="H66"/>
  <c r="H65" s="1"/>
  <c r="H64" s="1"/>
  <c r="H85"/>
  <c r="H81" s="1"/>
  <c r="H158"/>
  <c r="H157" s="1"/>
  <c r="H216"/>
  <c r="H228"/>
  <c r="H227" s="1"/>
  <c r="H226" s="1"/>
  <c r="H215"/>
  <c r="H214" s="1"/>
  <c r="F17"/>
  <c r="F45"/>
  <c r="F116"/>
  <c r="F126"/>
  <c r="F236"/>
  <c r="F246"/>
  <c r="F320"/>
  <c r="F95"/>
  <c r="F121"/>
  <c r="F241"/>
  <c r="F266"/>
  <c r="F296"/>
  <c r="F313"/>
  <c r="G304"/>
  <c r="G303" s="1"/>
  <c r="G302" s="1"/>
  <c r="G301" s="1"/>
  <c r="G266"/>
  <c r="G265" s="1"/>
  <c r="G264" s="1"/>
  <c r="G257" s="1"/>
  <c r="G228"/>
  <c r="G227" s="1"/>
  <c r="G226" s="1"/>
  <c r="H101" l="1"/>
  <c r="H100" s="1"/>
  <c r="H102"/>
  <c r="H49"/>
  <c r="H257"/>
  <c r="H156"/>
  <c r="H155" s="1"/>
  <c r="G132"/>
  <c r="G215"/>
  <c r="G214" s="1"/>
  <c r="H99"/>
  <c r="G192"/>
  <c r="G191" s="1"/>
  <c r="G185" s="1"/>
  <c r="F192"/>
  <c r="F191" s="1"/>
  <c r="G213"/>
  <c r="G211" s="1"/>
  <c r="H192"/>
  <c r="H191" s="1"/>
  <c r="H185" s="1"/>
  <c r="H213"/>
  <c r="H211" s="1"/>
  <c r="F132"/>
  <c r="F146"/>
  <c r="F60"/>
  <c r="F140"/>
  <c r="F215"/>
  <c r="H15"/>
  <c r="F312"/>
  <c r="F302"/>
  <c r="F101"/>
  <c r="F120"/>
  <c r="F94"/>
  <c r="F265"/>
  <c r="F264" s="1"/>
  <c r="F240"/>
  <c r="F226"/>
  <c r="F156"/>
  <c r="F319"/>
  <c r="F284"/>
  <c r="F245"/>
  <c r="F235"/>
  <c r="F125"/>
  <c r="F115"/>
  <c r="F44"/>
  <c r="F16"/>
  <c r="G140"/>
  <c r="G131" l="1"/>
  <c r="F257"/>
  <c r="F59"/>
  <c r="F49" s="1"/>
  <c r="F145"/>
  <c r="F131" s="1"/>
  <c r="F169"/>
  <c r="F155" s="1"/>
  <c r="F214"/>
  <c r="F213" s="1"/>
  <c r="H132"/>
  <c r="H131" s="1"/>
  <c r="F311"/>
  <c r="F43"/>
  <c r="F114"/>
  <c r="F318"/>
  <c r="F185"/>
  <c r="F93"/>
  <c r="F100"/>
  <c r="F301"/>
  <c r="F15" l="1"/>
  <c r="F130"/>
  <c r="F92"/>
  <c r="F99"/>
  <c r="G130"/>
  <c r="H130" l="1"/>
  <c r="F211"/>
  <c r="F14" s="1"/>
  <c r="H14" l="1"/>
  <c r="G128"/>
  <c r="G127" s="1"/>
  <c r="G117"/>
  <c r="G109"/>
  <c r="G106" s="1"/>
  <c r="G102" s="1"/>
  <c r="G96"/>
  <c r="G95" s="1"/>
  <c r="G86"/>
  <c r="G69"/>
  <c r="G62"/>
  <c r="G46"/>
  <c r="G45" s="1"/>
  <c r="G41"/>
  <c r="G40" s="1"/>
  <c r="G38"/>
  <c r="G35"/>
  <c r="G33"/>
  <c r="G31"/>
  <c r="G26"/>
  <c r="G24"/>
  <c r="G61" l="1"/>
  <c r="G126"/>
  <c r="G116"/>
  <c r="G94"/>
  <c r="G85"/>
  <c r="G81" s="1"/>
  <c r="G66"/>
  <c r="G65" s="1"/>
  <c r="G44"/>
  <c r="G37"/>
  <c r="G30"/>
  <c r="G22"/>
  <c r="G19"/>
  <c r="G60" l="1"/>
  <c r="G125"/>
  <c r="G115"/>
  <c r="G101"/>
  <c r="G93"/>
  <c r="G64"/>
  <c r="G43"/>
  <c r="G29"/>
  <c r="G21"/>
  <c r="G18"/>
  <c r="G59" l="1"/>
  <c r="G49" s="1"/>
  <c r="G114"/>
  <c r="G100"/>
  <c r="G92"/>
  <c r="G28"/>
  <c r="G17"/>
  <c r="G99" l="1"/>
  <c r="G16"/>
  <c r="G15" l="1"/>
  <c r="G14" l="1"/>
</calcChain>
</file>

<file path=xl/sharedStrings.xml><?xml version="1.0" encoding="utf-8"?>
<sst xmlns="http://schemas.openxmlformats.org/spreadsheetml/2006/main" count="1387" uniqueCount="334">
  <si>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</si>
  <si>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</si>
  <si>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</si>
  <si>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</si>
  <si>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</si>
  <si>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</si>
  <si>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ГОРОДСКОЕ ПОСЕЛЕНИЕ "ГОРОД МАЛОЯРОСЛАВЕЦ"</t>
  </si>
  <si>
    <t>250</t>
  </si>
  <si>
    <t>0100</t>
  </si>
  <si>
    <t>0103</t>
  </si>
  <si>
    <t>100</t>
  </si>
  <si>
    <t>120</t>
  </si>
  <si>
    <t>200</t>
  </si>
  <si>
    <t>240</t>
  </si>
  <si>
    <t>800</t>
  </si>
  <si>
    <t>850</t>
  </si>
  <si>
    <t>0104</t>
  </si>
  <si>
    <t>0111</t>
  </si>
  <si>
    <t>870</t>
  </si>
  <si>
    <t>0113</t>
  </si>
  <si>
    <t>600</t>
  </si>
  <si>
    <t>630</t>
  </si>
  <si>
    <t>810</t>
  </si>
  <si>
    <t>0300</t>
  </si>
  <si>
    <t>0309</t>
  </si>
  <si>
    <t>0400</t>
  </si>
  <si>
    <t>0409</t>
  </si>
  <si>
    <t>0412</t>
  </si>
  <si>
    <t>0500</t>
  </si>
  <si>
    <t>0501</t>
  </si>
  <si>
    <t>400</t>
  </si>
  <si>
    <t>410</t>
  </si>
  <si>
    <t>0502</t>
  </si>
  <si>
    <t>460</t>
  </si>
  <si>
    <t>0503</t>
  </si>
  <si>
    <t>0800</t>
  </si>
  <si>
    <t>0801</t>
  </si>
  <si>
    <t>110</t>
  </si>
  <si>
    <t>610</t>
  </si>
  <si>
    <t>1000</t>
  </si>
  <si>
    <t>1003</t>
  </si>
  <si>
    <t>300</t>
  </si>
  <si>
    <t>310</t>
  </si>
  <si>
    <t>360</t>
  </si>
  <si>
    <t>500</t>
  </si>
  <si>
    <t>540</t>
  </si>
  <si>
    <t>1006</t>
  </si>
  <si>
    <t>1100</t>
  </si>
  <si>
    <t>1101</t>
  </si>
  <si>
    <t>1200</t>
  </si>
  <si>
    <t>1202</t>
  </si>
  <si>
    <t>1300</t>
  </si>
  <si>
    <t>1301</t>
  </si>
  <si>
    <t>700</t>
  </si>
  <si>
    <t>730</t>
  </si>
  <si>
    <t>Капитальные вложения в объекты государственной (муниципальной) собственности</t>
  </si>
  <si>
    <t>Бюджетные инвестиции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</si>
  <si>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</si>
  <si>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</si>
  <si>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</si>
  <si>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</si>
  <si>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Глава муниципального образования                                                       О.А.Жукова</t>
  </si>
  <si>
    <t>Поправки            (+ -)</t>
  </si>
  <si>
    <t>Ведомственная структура расходов бюджета муниципального образования городское поселение "Город Малоярославец" на 2016 год</t>
  </si>
  <si>
    <t xml:space="preserve">Измененные бюджетные ассигнования на 2016 год </t>
  </si>
  <si>
    <t>81 0 00 00000</t>
  </si>
  <si>
    <t>81 0 00 00400</t>
  </si>
  <si>
    <t>81 0 00 00420</t>
  </si>
  <si>
    <t>74 0 00 00000</t>
  </si>
  <si>
    <t>74 0 00 00400</t>
  </si>
  <si>
    <t>74 0 00 00430</t>
  </si>
  <si>
    <t>74 0 00 00450</t>
  </si>
  <si>
    <t>75 0 00 00000</t>
  </si>
  <si>
    <t>75 0 01 00000</t>
  </si>
  <si>
    <t>75 0 01 00730</t>
  </si>
  <si>
    <t>04 0 00 00000</t>
  </si>
  <si>
    <t>04 0 01 00000</t>
  </si>
  <si>
    <t>04 0 01 00510</t>
  </si>
  <si>
    <t>08 0 00 00000</t>
  </si>
  <si>
    <t>08 0 01 00000</t>
  </si>
  <si>
    <t>08 0 01 00560</t>
  </si>
  <si>
    <t>76 0 00 00000</t>
  </si>
  <si>
    <t>76 0 00 00740</t>
  </si>
  <si>
    <t>02 0 00 00000</t>
  </si>
  <si>
    <t>02 0 01 00000</t>
  </si>
  <si>
    <t>02 0 01 00460</t>
  </si>
  <si>
    <t>05 0 00 00000</t>
  </si>
  <si>
    <t>05 0 01 00000</t>
  </si>
  <si>
    <t>05 0 01 00520</t>
  </si>
  <si>
    <t>14 0 00 00000</t>
  </si>
  <si>
    <t>14 0 01 00000</t>
  </si>
  <si>
    <t>14 0 01 00720</t>
  </si>
  <si>
    <t>15 0 00 00000</t>
  </si>
  <si>
    <t>15 0 01 00000</t>
  </si>
  <si>
    <t>15 0 01 00630</t>
  </si>
  <si>
    <t>06 0 00 00000</t>
  </si>
  <si>
    <t>06 0 01 00000</t>
  </si>
  <si>
    <t>06 0 01 09602</t>
  </si>
  <si>
    <t>07 0 00 00000</t>
  </si>
  <si>
    <t>07 0 01 00000</t>
  </si>
  <si>
    <t>07 0 01 00550</t>
  </si>
  <si>
    <t>09 0 00 00000</t>
  </si>
  <si>
    <t>09 0 01 00000</t>
  </si>
  <si>
    <t>09 0 01 00580</t>
  </si>
  <si>
    <t>09 0 01 00750</t>
  </si>
  <si>
    <t>12 0 00 00000</t>
  </si>
  <si>
    <t>12 0 01 00000</t>
  </si>
  <si>
    <t>12 0 01 00580</t>
  </si>
  <si>
    <t>16 0 00 00000</t>
  </si>
  <si>
    <t>16 0 01 00000</t>
  </si>
  <si>
    <t>16 0 01 00660</t>
  </si>
  <si>
    <t>16 0 01 00670</t>
  </si>
  <si>
    <t>16 0 01 00680</t>
  </si>
  <si>
    <t>16 0 01 00690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</si>
  <si>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</si>
  <si>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</si>
  <si>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</si>
  <si>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</si>
  <si>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</si>
  <si>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</si>
  <si>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</si>
  <si>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</si>
  <si>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</si>
  <si>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</si>
  <si>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</si>
  <si>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</si>
  <si>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</si>
  <si>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</si>
  <si>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</si>
  <si>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</si>
  <si>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</si>
  <si>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03 0 00 00000</t>
  </si>
  <si>
    <t>03 0 01 00000</t>
  </si>
  <si>
    <t>03 0 01 00470</t>
  </si>
  <si>
    <t>03 0 01 00480</t>
  </si>
  <si>
    <t>03 0 01 00800</t>
  </si>
  <si>
    <t>03 0 01 00490</t>
  </si>
  <si>
    <t>03 0 01 00500</t>
  </si>
  <si>
    <t>17 0 00 00000</t>
  </si>
  <si>
    <t>17 0 01 00000</t>
  </si>
  <si>
    <t>17 0 01 00700</t>
  </si>
  <si>
    <t>13 0 00 00000</t>
  </si>
  <si>
    <t>13 0 01 00000</t>
  </si>
  <si>
    <t>13 0 01 00600</t>
  </si>
  <si>
    <t>13 0 01 00620</t>
  </si>
  <si>
    <t>89 0 00 00000</t>
  </si>
  <si>
    <t>89 0 01 00000</t>
  </si>
  <si>
    <t>89 0 01 00710</t>
  </si>
  <si>
    <t>10 0 00 00000</t>
  </si>
  <si>
    <t>10 0 01 00000</t>
  </si>
  <si>
    <t>10 0 01 00650</t>
  </si>
  <si>
    <t>05 2 01 00000</t>
  </si>
  <si>
    <t>05 2 00 00000</t>
  </si>
  <si>
    <t>05 2 01 09502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</si>
  <si>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</si>
  <si>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Основное мероприятие "Развитие рынка жилья экономкласса"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</si>
  <si>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</si>
  <si>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</si>
  <si>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Городской Думы муниципального образования городское поселение "Город Малоярославец"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</si>
  <si>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</si>
  <si>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</si>
  <si>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</si>
  <si>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Депутаты представительного органа муниципального образования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</si>
  <si>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</si>
  <si>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</si>
  <si>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</si>
  <si>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</si>
  <si>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</si>
  <si>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муниципального образования городское поселение "Город Малоярославец"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</si>
  <si>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</si>
  <si>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</si>
  <si>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Резервные фонды</t>
  </si>
  <si>
    <t>Основное мероприятие "Управление резервным фондом для исполнения расходных обязательств МО ГП "Город Малоярославец"</t>
  </si>
  <si>
    <t>Резервные фонды местных администраций</t>
  </si>
  <si>
    <t>Резервные средства</t>
  </si>
  <si>
    <t>Другие общегосударственные вопросы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</si>
  <si>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</si>
  <si>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</si>
  <si>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</si>
  <si>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</si>
  <si>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</si>
  <si>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</si>
  <si>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</si>
  <si>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</si>
  <si>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</si>
  <si>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Выполнение других обязательств государства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</si>
  <si>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</si>
  <si>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</si>
  <si>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"Безопасный город" муниципального образования городское поселение "Город Малоярославец" на 2014-2017 годы"</t>
  </si>
  <si>
    <t>Основное мероприятие "Обеспечение безопасности жизнедеятельности населения"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</si>
  <si>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</si>
  <si>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НАЦИОНАЛЬНАЯ ЭКОНОМИКА</t>
  </si>
  <si>
    <t>Дорожное хозяйство (дорожные фонды)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</si>
  <si>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</si>
  <si>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</si>
  <si>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</si>
  <si>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Другие вопросы в области национальной экономики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</si>
  <si>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</si>
  <si>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</si>
  <si>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</si>
  <si>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</si>
  <si>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</si>
  <si>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</si>
  <si>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ЖИЛИЩНО-КОММУНАЛЬНОЕ ХОЗЯЙСТВО</t>
  </si>
  <si>
    <t>Жилищное хозяйство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</si>
  <si>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</si>
  <si>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</si>
  <si>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</si>
  <si>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Коммунальное хозяйство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</si>
  <si>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</si>
  <si>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</si>
  <si>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</si>
  <si>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Строительство котельной микрорайона Маклино в МО ГП "Город Малоярославец"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</si>
  <si>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</si>
  <si>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Муниципальная программа "Чистая вода в муниципальном образовании городское поселение "Город Малоярославец" на 2014-2020 годы"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</si>
  <si>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</si>
  <si>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Благоустройство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</si>
  <si>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</si>
  <si>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</si>
  <si>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</si>
  <si>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Озеленение</t>
  </si>
  <si>
    <t>Организация и содержание мест захоронения</t>
  </si>
  <si>
    <t>Мероприятия по благоустройству городского поселения</t>
  </si>
  <si>
    <t>КУЛЬТУРА, КИНЕМАТОГРАФИЯ</t>
  </si>
  <si>
    <t>Культура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</si>
  <si>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</si>
  <si>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Подпрограмма "Развитие музеев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</si>
  <si>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</si>
  <si>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Расходы на обеспечение деятельности (оказание услуг) муниципальных казенных учреждений</t>
  </si>
  <si>
    <t>Расходы на выплаты персоналу государственных (муниципальных) учреждений</t>
  </si>
  <si>
    <t>Расходы на обеспечение деятельности (оказание услуг) муниципальных бюджетных учреждений</t>
  </si>
  <si>
    <t>Субсидии бюджетным учреждениям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</si>
  <si>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</si>
  <si>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"Развитие общедоступных библиотек"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</si>
  <si>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</si>
  <si>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Основное мероприятие "Обеспечение деятельности учреждений культурно-досугового типа"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</si>
  <si>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</si>
  <si>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</si>
  <si>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</si>
  <si>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общегородских культурно-массовых мероприятий"</t>
  </si>
  <si>
    <t>Проведение мероприятий в сфере культуры</t>
  </si>
  <si>
    <t>СОЦИАЛЬНАЯ ПОЛИТИКА</t>
  </si>
  <si>
    <t>Социальное обеспечение населения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</si>
  <si>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</si>
  <si>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Основное мероприятие "Повышение уровня жизни социально незащищенных категорий граждан"</t>
  </si>
  <si>
    <t>Социальная поддержка</t>
  </si>
  <si>
    <t>Социальное обеспечение и иные выплаты населению</t>
  </si>
  <si>
    <t>Публичные нормативные социальные выплаты гражданам</t>
  </si>
  <si>
    <t>Иные выплаты населению</t>
  </si>
  <si>
    <t>Компенсация возмещения затрат за льготный проезд отдельных категорий граждан</t>
  </si>
  <si>
    <t>Межбюджетные трансферты на приобретение жилья, нуждающихся в улучшении жилищных условий молодых семей</t>
  </si>
  <si>
    <t>Межбюджетные трансферты</t>
  </si>
  <si>
    <t>Иные межбюджетные трансферты</t>
  </si>
  <si>
    <t>Другие вопросы в области социальной политики</t>
  </si>
  <si>
    <t>Осуществление капитального ремонта индивидуальных жилых домов инвалидов и участников Великой Отечественной войны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</si>
  <si>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</si>
  <si>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</si>
  <si>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</si>
  <si>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</si>
  <si>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</si>
  <si>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</si>
  <si>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</si>
  <si>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Основное мероприятие "Развитие физической культуры и спорта"</t>
  </si>
  <si>
    <t>Оказание поддержки физкультурно-спортивным организациям</t>
  </si>
  <si>
    <t>Периодическая печать и издательства</t>
  </si>
  <si>
    <t>Мероприятия в области средств массовой информации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</si>
  <si>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</si>
  <si>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</si>
  <si>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>ОБСЛУЖИВАНИЕ ГОСУДАРСТВЕННОГО И МУНИЦИПАЛЬНОГО ДОЛГА</t>
  </si>
  <si>
    <t>СРЕДСТВА МАССОВОЙ ИНФОРМАЦИИ</t>
  </si>
  <si>
    <t>Обслуживание государственного внутреннего и муниципального долга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</si>
  <si>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</si>
  <si>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</si>
  <si>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Процентные платежи по муниципальному долгу муниципального образования городское поселение "Город Малоярославец"</t>
  </si>
  <si>
    <t>Обслуживание государственного (муниципального) долга</t>
  </si>
  <si>
    <t>Обслуживание муниципального долга</t>
  </si>
  <si>
    <t xml:space="preserve"> "Город Малоярославец" на 2016 год"   </t>
  </si>
  <si>
    <t>76 0 00 00530</t>
  </si>
  <si>
    <t>Стимулирование руководителей исполнительно-распорядительных органов муниципальных образований области</t>
  </si>
  <si>
    <t>830</t>
  </si>
  <si>
    <t xml:space="preserve">Исполнение судебных актов
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</si>
  <si>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</t>
  </si>
  <si>
    <t>05 2 01 09602</t>
  </si>
  <si>
    <t xml:space="preserve">Мероприятия, направленные на энергосбережение и повышение энергоэффективности в Калужской области
</t>
  </si>
  <si>
    <t xml:space="preserve">Капитальные вложения в объекты государственной (муниципальной) собственности
</t>
  </si>
  <si>
    <t>09 0 01 89110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</si>
  <si>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</si>
  <si>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12 0 01 00150</t>
  </si>
  <si>
    <t>12 0 01 89040</t>
  </si>
  <si>
    <t>Мероприятия, направленные на развитие водохозяйственного комплекса в Калужской области</t>
  </si>
  <si>
    <t xml:space="preserve">Основное мероприятие "Проведение мероприятий по электроснабжению"
</t>
  </si>
  <si>
    <t>09 0 02 00000</t>
  </si>
  <si>
    <t>09 0 02 00760</t>
  </si>
  <si>
    <t>Мероприятия по энергосбережению и повышению  энергетической эффективности системы электроснабжения</t>
  </si>
  <si>
    <t>Резервный фонд Правительства Калужской области</t>
  </si>
  <si>
    <t>Основное мероприятие "Управление резервным фондом Правительства Калужской области для исполнения расходных обязательств Калужской области"</t>
  </si>
  <si>
    <t>75 0 02 00000</t>
  </si>
  <si>
    <t>75 0 02 00600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</si>
  <si>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средств, поступивших от Фонда содействия реформированию жилищно-коммунального хозяйства</t>
  </si>
  <si>
    <t>1001</t>
  </si>
  <si>
    <t>Основное мероприятие "Социальная поддержка граждан"</t>
  </si>
  <si>
    <t>Доплаты к пенсиям государственных  и муниципальных служащих</t>
  </si>
  <si>
    <t>03 0 02 00000</t>
  </si>
  <si>
    <t>Пенсионное обеспечение</t>
  </si>
  <si>
    <t>18 0 01 00000</t>
  </si>
  <si>
    <t>18 0 00 00000</t>
  </si>
  <si>
    <t>18 0 01 00770</t>
  </si>
  <si>
    <t>03 0 02 00780</t>
  </si>
  <si>
    <t>Приложение № 1</t>
  </si>
  <si>
    <t xml:space="preserve">Возмещение обоснованных убытков муниципальных унитарных предприятий
</t>
  </si>
  <si>
    <t>Муниципальная программа "Создание условий для устойчивой работы муниципальных унитарных предприятий и бесперебойного обеспечения населения муниципального образования городское поселение  "Город Малоярославец" качественными коммунальными услугами"</t>
  </si>
  <si>
    <t xml:space="preserve">Основное мероприятие "Повышение качества и надежности обеспечения населения  муниципального образования городское поселение  "Город Малоярославец" коммунальными услугами"
</t>
  </si>
  <si>
    <t>Измененные бюджетные ассигнования на 2016 год Решением Думы № 112 от 06.06.2016</t>
  </si>
  <si>
    <t xml:space="preserve">      Муниципальная программа "Безопасный город" муниципального образования городское поселение "Город Малоярославец" на 2014-2017 годы"</t>
  </si>
  <si>
    <t xml:space="preserve">          Основное мероприятие "Обеспечение безопасности жизнедеятельности населения"</t>
  </si>
  <si>
    <t xml:space="preserve">            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</si>
  <si>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 xml:space="preserve">              Закупка товаров, работ и услуг для обеспечения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</si>
  <si>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</si>
  <si>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Основное мероприятие "Охрана общественного порядка"</t>
  </si>
  <si>
    <t xml:space="preserve">            Охрана общественного порядка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</si>
  <si>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</si>
  <si>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учреждений)</t>
  </si>
  <si>
    <t>02 0 02 00000</t>
  </si>
  <si>
    <t>02 0 02 00790</t>
  </si>
  <si>
    <t xml:space="preserve">      Муниципальная программа "Поддержка казачьих обществ в муниципальном образовании городское поселение "Город Малоярославец" на 2014-2020 годы"</t>
  </si>
  <si>
    <t xml:space="preserve">          Основное мероприятие "Поддержка казачьих обществ в муниципальном образовании городское поселение "Город Малоярославец"</t>
  </si>
  <si>
    <t xml:space="preserve">            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</si>
  <si>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05 0 01 85000</t>
  </si>
  <si>
    <t>Реализация мероприятий подпрограммы "Совершенствование и развитие сети автомобильных дорог Калужской области"</t>
  </si>
  <si>
    <t xml:space="preserve"> Резервные фонды</t>
  </si>
  <si>
    <t>Исполнение судебных актов</t>
  </si>
  <si>
    <t>05 0 01 00150</t>
  </si>
  <si>
    <t>Подпрограмма " Формирование сбалансированного рынка жилья и повышение эффективности обеспечения жильем отдельных категорий граждан"</t>
  </si>
  <si>
    <t xml:space="preserve"> №   123           от    15            сентября  2016 года  </t>
  </si>
</sst>
</file>

<file path=xl/styles.xml><?xml version="1.0" encoding="utf-8"?>
<styleSheet xmlns="http://schemas.openxmlformats.org/spreadsheetml/2006/main">
  <fonts count="4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1">
    <xf numFmtId="0" fontId="0" fillId="0" borderId="0"/>
    <xf numFmtId="0" fontId="13" fillId="2" borderId="0"/>
    <xf numFmtId="0" fontId="3" fillId="2" borderId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12" applyNumberFormat="0" applyAlignment="0" applyProtection="0"/>
    <xf numFmtId="0" fontId="22" fillId="8" borderId="13" applyNumberFormat="0" applyAlignment="0" applyProtection="0"/>
    <xf numFmtId="0" fontId="23" fillId="8" borderId="12" applyNumberFormat="0" applyAlignment="0" applyProtection="0"/>
    <xf numFmtId="0" fontId="24" fillId="0" borderId="14" applyNumberFormat="0" applyFill="0" applyAlignment="0" applyProtection="0"/>
    <xf numFmtId="0" fontId="25" fillId="9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9" fillId="34" borderId="0" applyNumberFormat="0" applyBorder="0" applyAlignment="0" applyProtection="0"/>
    <xf numFmtId="0" fontId="3" fillId="2" borderId="0"/>
    <xf numFmtId="0" fontId="2" fillId="10" borderId="16" applyNumberFormat="0" applyFont="0" applyAlignment="0" applyProtection="0"/>
    <xf numFmtId="0" fontId="32" fillId="2" borderId="0"/>
    <xf numFmtId="0" fontId="1" fillId="10" borderId="16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0" borderId="0"/>
    <xf numFmtId="0" fontId="36" fillId="0" borderId="0">
      <alignment horizontal="left" vertical="top" wrapText="1"/>
    </xf>
    <xf numFmtId="0" fontId="37" fillId="0" borderId="0">
      <alignment horizontal="center" wrapText="1"/>
    </xf>
    <xf numFmtId="0" fontId="37" fillId="0" borderId="0">
      <alignment horizontal="center"/>
    </xf>
    <xf numFmtId="0" fontId="36" fillId="0" borderId="0">
      <alignment wrapText="1"/>
    </xf>
    <xf numFmtId="0" fontId="36" fillId="0" borderId="0">
      <alignment horizontal="right"/>
    </xf>
    <xf numFmtId="0" fontId="38" fillId="0" borderId="7">
      <alignment horizontal="center" vertical="center" wrapText="1"/>
    </xf>
    <xf numFmtId="0" fontId="36" fillId="0" borderId="7">
      <alignment horizontal="center" vertical="center" shrinkToFit="1"/>
    </xf>
    <xf numFmtId="49" fontId="38" fillId="0" borderId="7">
      <alignment horizontal="left" vertical="top" wrapText="1"/>
    </xf>
    <xf numFmtId="49" fontId="36" fillId="0" borderId="7">
      <alignment horizontal="left" vertical="top" wrapText="1"/>
    </xf>
    <xf numFmtId="0" fontId="38" fillId="0" borderId="7">
      <alignment horizontal="left"/>
    </xf>
    <xf numFmtId="0" fontId="36" fillId="0" borderId="21"/>
    <xf numFmtId="0" fontId="36" fillId="0" borderId="0">
      <alignment horizontal="left" wrapText="1"/>
    </xf>
    <xf numFmtId="49" fontId="38" fillId="0" borderId="7">
      <alignment horizontal="center" vertical="top" wrapText="1"/>
    </xf>
    <xf numFmtId="49" fontId="36" fillId="0" borderId="7">
      <alignment horizontal="center" vertical="top" wrapText="1"/>
    </xf>
    <xf numFmtId="4" fontId="38" fillId="35" borderId="7">
      <alignment horizontal="right" vertical="top" shrinkToFit="1"/>
    </xf>
    <xf numFmtId="4" fontId="36" fillId="35" borderId="7">
      <alignment horizontal="right" vertical="top" shrinkToFit="1"/>
    </xf>
    <xf numFmtId="4" fontId="38" fillId="36" borderId="7">
      <alignment horizontal="right" vertical="top" shrinkToFit="1"/>
    </xf>
    <xf numFmtId="0" fontId="36" fillId="0" borderId="0"/>
    <xf numFmtId="0" fontId="37" fillId="0" borderId="0">
      <alignment horizontal="center"/>
    </xf>
    <xf numFmtId="0" fontId="36" fillId="0" borderId="0">
      <alignment wrapText="1"/>
    </xf>
    <xf numFmtId="0" fontId="36" fillId="0" borderId="0">
      <alignment horizontal="right"/>
    </xf>
    <xf numFmtId="0" fontId="36" fillId="0" borderId="22"/>
    <xf numFmtId="0" fontId="41" fillId="0" borderId="0"/>
    <xf numFmtId="0" fontId="41" fillId="0" borderId="0"/>
    <xf numFmtId="0" fontId="39" fillId="0" borderId="0"/>
    <xf numFmtId="0" fontId="39" fillId="0" borderId="0"/>
    <xf numFmtId="0" fontId="41" fillId="0" borderId="0"/>
    <xf numFmtId="0" fontId="40" fillId="37" borderId="0">
      <alignment horizontal="left"/>
      <protection locked="0"/>
    </xf>
    <xf numFmtId="0" fontId="40" fillId="37" borderId="23">
      <alignment horizontal="left"/>
      <protection locked="0"/>
    </xf>
    <xf numFmtId="0" fontId="40" fillId="37" borderId="24">
      <alignment horizontal="left"/>
      <protection locked="0"/>
    </xf>
    <xf numFmtId="0" fontId="40" fillId="37" borderId="21">
      <alignment horizontal="left"/>
      <protection locked="0"/>
    </xf>
  </cellStyleXfs>
  <cellXfs count="78">
    <xf numFmtId="0" fontId="0" fillId="0" borderId="0" xfId="0"/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/>
    </xf>
    <xf numFmtId="0" fontId="11" fillId="0" borderId="0" xfId="0" applyFont="1" applyFill="1" applyAlignment="1">
      <alignment horizontal="right" vertical="center"/>
    </xf>
    <xf numFmtId="0" fontId="6" fillId="3" borderId="6" xfId="2" applyFont="1" applyFill="1" applyBorder="1" applyAlignment="1"/>
    <xf numFmtId="0" fontId="6" fillId="3" borderId="6" xfId="2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/>
    </xf>
    <xf numFmtId="49" fontId="33" fillId="2" borderId="7" xfId="0" applyNumberFormat="1" applyFont="1" applyFill="1" applyBorder="1" applyAlignment="1">
      <alignment horizontal="center" vertical="top" wrapText="1"/>
    </xf>
    <xf numFmtId="49" fontId="30" fillId="2" borderId="7" xfId="0" applyNumberFormat="1" applyFont="1" applyFill="1" applyBorder="1" applyAlignment="1">
      <alignment horizontal="left" vertical="top" wrapText="1"/>
    </xf>
    <xf numFmtId="49" fontId="30" fillId="2" borderId="7" xfId="0" applyNumberFormat="1" applyFont="1" applyFill="1" applyBorder="1" applyAlignment="1">
      <alignment horizontal="center" vertical="top" wrapText="1"/>
    </xf>
    <xf numFmtId="49" fontId="31" fillId="2" borderId="7" xfId="0" applyNumberFormat="1" applyFont="1" applyFill="1" applyBorder="1" applyAlignment="1">
      <alignment horizontal="left" vertical="top" wrapText="1"/>
    </xf>
    <xf numFmtId="49" fontId="31" fillId="2" borderId="7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vertical="top"/>
    </xf>
    <xf numFmtId="49" fontId="30" fillId="2" borderId="8" xfId="0" applyNumberFormat="1" applyFont="1" applyFill="1" applyBorder="1" applyAlignment="1">
      <alignment horizontal="center" vertical="top" wrapText="1"/>
    </xf>
    <xf numFmtId="49" fontId="33" fillId="2" borderId="8" xfId="0" applyNumberFormat="1" applyFont="1" applyFill="1" applyBorder="1" applyAlignment="1">
      <alignment horizontal="center" vertical="top" wrapText="1"/>
    </xf>
    <xf numFmtId="49" fontId="31" fillId="2" borderId="8" xfId="0" applyNumberFormat="1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vertical="top"/>
    </xf>
    <xf numFmtId="4" fontId="31" fillId="0" borderId="4" xfId="0" applyNumberFormat="1" applyFont="1" applyFill="1" applyBorder="1" applyAlignment="1">
      <alignment horizontal="right" vertical="top" shrinkToFit="1"/>
    </xf>
    <xf numFmtId="4" fontId="34" fillId="0" borderId="4" xfId="0" applyNumberFormat="1" applyFont="1" applyFill="1" applyBorder="1" applyAlignment="1">
      <alignment vertical="top"/>
    </xf>
    <xf numFmtId="4" fontId="31" fillId="0" borderId="18" xfId="0" applyNumberFormat="1" applyFont="1" applyFill="1" applyBorder="1" applyAlignment="1">
      <alignment horizontal="right" vertical="top" shrinkToFit="1"/>
    </xf>
    <xf numFmtId="4" fontId="31" fillId="0" borderId="0" xfId="0" applyNumberFormat="1" applyFont="1" applyFill="1" applyBorder="1" applyAlignment="1">
      <alignment horizontal="right" vertical="top" shrinkToFit="1"/>
    </xf>
    <xf numFmtId="4" fontId="10" fillId="0" borderId="19" xfId="0" applyNumberFormat="1" applyFont="1" applyFill="1" applyBorder="1" applyAlignment="1">
      <alignment vertical="top"/>
    </xf>
    <xf numFmtId="4" fontId="10" fillId="0" borderId="20" xfId="0" applyNumberFormat="1" applyFont="1" applyFill="1" applyBorder="1" applyAlignment="1">
      <alignment vertical="top"/>
    </xf>
    <xf numFmtId="49" fontId="9" fillId="3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11" fontId="31" fillId="2" borderId="7" xfId="0" applyNumberFormat="1" applyFont="1" applyFill="1" applyBorder="1" applyAlignment="1">
      <alignment horizontal="left" vertical="top" wrapText="1"/>
    </xf>
    <xf numFmtId="49" fontId="30" fillId="0" borderId="7" xfId="68" applyNumberFormat="1" applyFont="1" applyProtection="1">
      <alignment horizontal="left" vertical="top" wrapText="1"/>
      <protection locked="0"/>
    </xf>
    <xf numFmtId="11" fontId="30" fillId="0" borderId="7" xfId="68" applyNumberFormat="1" applyFont="1" applyProtection="1">
      <alignment horizontal="left" vertical="top" wrapText="1"/>
      <protection locked="0"/>
    </xf>
    <xf numFmtId="4" fontId="30" fillId="0" borderId="4" xfId="0" applyNumberFormat="1" applyFont="1" applyFill="1" applyBorder="1" applyAlignment="1">
      <alignment horizontal="right" vertical="top" shrinkToFit="1"/>
    </xf>
    <xf numFmtId="49" fontId="30" fillId="2" borderId="26" xfId="0" applyNumberFormat="1" applyFont="1" applyFill="1" applyBorder="1" applyAlignment="1">
      <alignment horizontal="center" vertical="top" wrapText="1"/>
    </xf>
    <xf numFmtId="49" fontId="30" fillId="2" borderId="25" xfId="0" applyNumberFormat="1" applyFont="1" applyFill="1" applyBorder="1" applyAlignment="1">
      <alignment horizontal="center" vertical="top" wrapText="1"/>
    </xf>
    <xf numFmtId="49" fontId="30" fillId="2" borderId="25" xfId="0" applyNumberFormat="1" applyFont="1" applyFill="1" applyBorder="1" applyAlignment="1">
      <alignment horizontal="left" vertical="top" wrapText="1"/>
    </xf>
    <xf numFmtId="49" fontId="31" fillId="2" borderId="7" xfId="0" applyNumberFormat="1" applyFont="1" applyFill="1" applyBorder="1" applyAlignment="1">
      <alignment horizontal="left" vertical="center" wrapText="1"/>
    </xf>
    <xf numFmtId="49" fontId="30" fillId="0" borderId="7" xfId="73" applyNumberFormat="1" applyFont="1" applyProtection="1">
      <alignment horizontal="center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49" fontId="36" fillId="0" borderId="7" xfId="68" applyNumberFormat="1" applyProtection="1">
      <alignment horizontal="left" vertical="top" wrapText="1"/>
      <protection locked="0"/>
    </xf>
    <xf numFmtId="11" fontId="30" fillId="2" borderId="7" xfId="0" applyNumberFormat="1" applyFont="1" applyFill="1" applyBorder="1" applyAlignment="1">
      <alignment horizontal="left" vertical="top" wrapText="1"/>
    </xf>
    <xf numFmtId="49" fontId="36" fillId="0" borderId="7" xfId="73" applyNumberFormat="1" applyProtection="1">
      <alignment horizontal="center" vertical="top" wrapText="1"/>
      <protection locked="0"/>
    </xf>
    <xf numFmtId="49" fontId="36" fillId="0" borderId="7" xfId="68" applyNumberFormat="1" applyProtection="1">
      <alignment horizontal="left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4" fontId="9" fillId="0" borderId="4" xfId="0" applyNumberFormat="1" applyFont="1" applyFill="1" applyBorder="1" applyAlignment="1">
      <alignment vertical="top" shrinkToFit="1"/>
    </xf>
    <xf numFmtId="4" fontId="31" fillId="0" borderId="4" xfId="0" applyNumberFormat="1" applyFont="1" applyFill="1" applyBorder="1" applyAlignment="1">
      <alignment vertical="top" shrinkToFit="1"/>
    </xf>
    <xf numFmtId="4" fontId="30" fillId="0" borderId="4" xfId="0" applyNumberFormat="1" applyFont="1" applyFill="1" applyBorder="1" applyAlignment="1">
      <alignment vertical="top" shrinkToFit="1"/>
    </xf>
    <xf numFmtId="11" fontId="9" fillId="3" borderId="2" xfId="0" applyNumberFormat="1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left" vertical="top" wrapText="1"/>
    </xf>
    <xf numFmtId="49" fontId="10" fillId="2" borderId="7" xfId="0" applyNumberFormat="1" applyFont="1" applyFill="1" applyBorder="1" applyAlignment="1">
      <alignment horizontal="center" vertical="top" wrapText="1"/>
    </xf>
    <xf numFmtId="49" fontId="10" fillId="2" borderId="8" xfId="0" applyNumberFormat="1" applyFont="1" applyFill="1" applyBorder="1" applyAlignment="1">
      <alignment horizontal="center" vertical="top" wrapText="1"/>
    </xf>
    <xf numFmtId="49" fontId="31" fillId="0" borderId="7" xfId="73" applyNumberFormat="1" applyFont="1" applyProtection="1">
      <alignment horizontal="center" vertical="top" wrapText="1"/>
      <protection locked="0"/>
    </xf>
    <xf numFmtId="49" fontId="34" fillId="0" borderId="7" xfId="0" applyNumberFormat="1" applyFont="1" applyFill="1" applyBorder="1" applyAlignment="1">
      <alignment horizontal="center" vertical="top" wrapText="1"/>
    </xf>
    <xf numFmtId="49" fontId="34" fillId="0" borderId="8" xfId="0" applyNumberFormat="1" applyFont="1" applyFill="1" applyBorder="1" applyAlignment="1">
      <alignment horizontal="center" vertical="top" wrapText="1"/>
    </xf>
    <xf numFmtId="49" fontId="34" fillId="0" borderId="7" xfId="0" applyNumberFormat="1" applyFont="1" applyFill="1" applyBorder="1" applyAlignment="1">
      <alignment horizontal="left" vertical="top" wrapText="1"/>
    </xf>
    <xf numFmtId="4" fontId="34" fillId="0" borderId="4" xfId="0" applyNumberFormat="1" applyFont="1" applyFill="1" applyBorder="1" applyAlignment="1">
      <alignment horizontal="right" vertical="top" shrinkToFit="1"/>
    </xf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49" fontId="31" fillId="2" borderId="25" xfId="0" applyNumberFormat="1" applyFont="1" applyFill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6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31" fillId="0" borderId="7" xfId="68" applyNumberFormat="1" applyFont="1" applyProtection="1">
      <alignment horizontal="left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49" fontId="36" fillId="0" borderId="7" xfId="68" applyNumberFormat="1" applyProtection="1">
      <alignment horizontal="left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49" fontId="36" fillId="0" borderId="7" xfId="73" applyNumberFormat="1" applyProtection="1">
      <alignment horizontal="center" vertical="top" wrapText="1"/>
      <protection locked="0"/>
    </xf>
    <xf numFmtId="0" fontId="5" fillId="3" borderId="0" xfId="2" applyFont="1" applyFill="1" applyAlignment="1">
      <alignment horizontal="center" vertical="center" wrapText="1"/>
    </xf>
  </cellXfs>
  <cellStyles count="91">
    <cellStyle name="20% - Акцент1" xfId="20" builtinId="30" customBuiltin="1"/>
    <cellStyle name="20% - Акцент1 2" xfId="47"/>
    <cellStyle name="20% - Акцент2" xfId="24" builtinId="34" customBuiltin="1"/>
    <cellStyle name="20% - Акцент2 2" xfId="49"/>
    <cellStyle name="20% - Акцент3" xfId="28" builtinId="38" customBuiltin="1"/>
    <cellStyle name="20% - Акцент3 2" xfId="51"/>
    <cellStyle name="20% - Акцент4" xfId="32" builtinId="42" customBuiltin="1"/>
    <cellStyle name="20% - Акцент4 2" xfId="53"/>
    <cellStyle name="20% - Акцент5" xfId="36" builtinId="46" customBuiltin="1"/>
    <cellStyle name="20% - Акцент5 2" xfId="55"/>
    <cellStyle name="20% - Акцент6" xfId="40" builtinId="50" customBuiltin="1"/>
    <cellStyle name="20% - Акцент6 2" xfId="57"/>
    <cellStyle name="40% - Акцент1" xfId="21" builtinId="31" customBuiltin="1"/>
    <cellStyle name="40% - Акцент1 2" xfId="48"/>
    <cellStyle name="40% - Акцент2" xfId="25" builtinId="35" customBuiltin="1"/>
    <cellStyle name="40% - Акцент2 2" xfId="50"/>
    <cellStyle name="40% - Акцент3" xfId="29" builtinId="39" customBuiltin="1"/>
    <cellStyle name="40% - Акцент3 2" xfId="52"/>
    <cellStyle name="40% - Акцент4" xfId="33" builtinId="43" customBuiltin="1"/>
    <cellStyle name="40% - Акцент4 2" xfId="54"/>
    <cellStyle name="40% - Акцент5" xfId="37" builtinId="47" customBuiltin="1"/>
    <cellStyle name="40% - Акцент5 2" xfId="56"/>
    <cellStyle name="40% - Акцент6" xfId="41" builtinId="51" customBuiltin="1"/>
    <cellStyle name="40% - Акцент6 2" xfId="58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br" xfId="82"/>
    <cellStyle name="col" xfId="83"/>
    <cellStyle name="style0" xfId="84"/>
    <cellStyle name="td" xfId="85"/>
    <cellStyle name="tr" xfId="86"/>
    <cellStyle name="xl21" xfId="87"/>
    <cellStyle name="xl22" xfId="60"/>
    <cellStyle name="xl23" xfId="61"/>
    <cellStyle name="xl24" xfId="62"/>
    <cellStyle name="xl25" xfId="63"/>
    <cellStyle name="xl26" xfId="64"/>
    <cellStyle name="xl27" xfId="88"/>
    <cellStyle name="xl28" xfId="65"/>
    <cellStyle name="xl29" xfId="66"/>
    <cellStyle name="xl30" xfId="89"/>
    <cellStyle name="xl31" xfId="67"/>
    <cellStyle name="xl32" xfId="68"/>
    <cellStyle name="xl33" xfId="90"/>
    <cellStyle name="xl34" xfId="69"/>
    <cellStyle name="xl35" xfId="70"/>
    <cellStyle name="xl36" xfId="71"/>
    <cellStyle name="xl37" xfId="72"/>
    <cellStyle name="xl38" xfId="73"/>
    <cellStyle name="xl39" xfId="74"/>
    <cellStyle name="xl40" xfId="75"/>
    <cellStyle name="xl41" xfId="76"/>
    <cellStyle name="xl42" xfId="77"/>
    <cellStyle name="xl43" xfId="78"/>
    <cellStyle name="xl44" xfId="79"/>
    <cellStyle name="xl45" xfId="80"/>
    <cellStyle name="xl46" xfId="8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Обычный 3" xfId="43"/>
    <cellStyle name="Обычный 4" xfId="45"/>
    <cellStyle name="Обычный 5" xfId="59"/>
    <cellStyle name="Обычный_Лист1" xfId="2"/>
    <cellStyle name="Плохой" xfId="9" builtinId="27" customBuiltin="1"/>
    <cellStyle name="Пояснение" xfId="17" builtinId="53" customBuiltin="1"/>
    <cellStyle name="Примечание 2" xfId="44"/>
    <cellStyle name="Примечание 3" xfId="46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4"/>
  <sheetViews>
    <sheetView tabSelected="1" zoomScale="120" zoomScaleNormal="120" workbookViewId="0">
      <selection activeCell="A7" sqref="A7"/>
    </sheetView>
  </sheetViews>
  <sheetFormatPr defaultRowHeight="12.75"/>
  <cols>
    <col min="1" max="1" width="43.7109375" customWidth="1"/>
    <col min="2" max="2" width="5.28515625" customWidth="1"/>
    <col min="3" max="3" width="7.7109375" customWidth="1"/>
    <col min="4" max="4" width="13" customWidth="1"/>
    <col min="5" max="5" width="8.42578125" customWidth="1"/>
    <col min="6" max="6" width="13.28515625" customWidth="1"/>
    <col min="7" max="8" width="13.140625" customWidth="1"/>
    <col min="9" max="9" width="15.7109375" customWidth="1"/>
  </cols>
  <sheetData>
    <row r="1" spans="1:9">
      <c r="H1" s="65" t="s">
        <v>308</v>
      </c>
    </row>
    <row r="2" spans="1:9">
      <c r="H2" s="65" t="s">
        <v>57</v>
      </c>
    </row>
    <row r="3" spans="1:9">
      <c r="H3" s="65" t="s">
        <v>58</v>
      </c>
    </row>
    <row r="4" spans="1:9">
      <c r="H4" s="65" t="s">
        <v>59</v>
      </c>
    </row>
    <row r="5" spans="1:9">
      <c r="H5" s="65" t="s">
        <v>60</v>
      </c>
    </row>
    <row r="6" spans="1:9">
      <c r="H6" s="65" t="s">
        <v>276</v>
      </c>
    </row>
    <row r="7" spans="1:9" ht="16.5" customHeight="1">
      <c r="H7" s="66" t="s">
        <v>333</v>
      </c>
    </row>
    <row r="8" spans="1:9">
      <c r="H8" s="9"/>
    </row>
    <row r="9" spans="1:9" ht="15.75" customHeight="1">
      <c r="H9" s="4" t="s">
        <v>61</v>
      </c>
    </row>
    <row r="10" spans="1:9" ht="39" customHeight="1">
      <c r="A10" s="77" t="s">
        <v>63</v>
      </c>
      <c r="B10" s="77"/>
      <c r="C10" s="77"/>
      <c r="D10" s="77"/>
      <c r="E10" s="77"/>
      <c r="F10" s="77"/>
      <c r="G10" s="77"/>
      <c r="H10" s="77"/>
    </row>
    <row r="11" spans="1:9">
      <c r="A11" s="5"/>
      <c r="B11" s="5"/>
      <c r="C11" s="5"/>
      <c r="D11" s="5"/>
      <c r="E11" s="5"/>
      <c r="H11" s="6" t="s">
        <v>0</v>
      </c>
    </row>
    <row r="12" spans="1:9" ht="88.5" customHeight="1">
      <c r="A12" s="10" t="s">
        <v>1</v>
      </c>
      <c r="B12" s="10" t="s">
        <v>2</v>
      </c>
      <c r="C12" s="10" t="s">
        <v>3</v>
      </c>
      <c r="D12" s="10" t="s">
        <v>4</v>
      </c>
      <c r="E12" s="11" t="s">
        <v>5</v>
      </c>
      <c r="F12" s="12" t="s">
        <v>312</v>
      </c>
      <c r="G12" s="7" t="s">
        <v>62</v>
      </c>
      <c r="H12" s="8" t="s">
        <v>64</v>
      </c>
    </row>
    <row r="13" spans="1:9">
      <c r="A13" s="1">
        <v>1</v>
      </c>
      <c r="B13" s="1">
        <v>2</v>
      </c>
      <c r="C13" s="1">
        <v>3</v>
      </c>
      <c r="D13" s="1">
        <v>4</v>
      </c>
      <c r="E13" s="2">
        <v>5</v>
      </c>
      <c r="F13" s="3">
        <v>6</v>
      </c>
      <c r="G13" s="3">
        <v>7</v>
      </c>
      <c r="H13" s="3">
        <v>8</v>
      </c>
    </row>
    <row r="14" spans="1:9" ht="38.25">
      <c r="A14" s="15" t="s">
        <v>6</v>
      </c>
      <c r="B14" s="16" t="s">
        <v>7</v>
      </c>
      <c r="C14" s="16"/>
      <c r="D14" s="16"/>
      <c r="E14" s="20"/>
      <c r="F14" s="23">
        <f>F15+F92+F99+F130+F211+F257+F301+F311+F318</f>
        <v>246987441.66000003</v>
      </c>
      <c r="G14" s="23">
        <f>G15+G92+G99+G130+G211+G257+G301+G311+G318</f>
        <v>48544889.579999998</v>
      </c>
      <c r="H14" s="23">
        <f>H15+H92+H99+H130+H211+H257+H301+H311+H318</f>
        <v>295532331.23999995</v>
      </c>
      <c r="I14" s="19"/>
    </row>
    <row r="15" spans="1:9">
      <c r="A15" s="15" t="s">
        <v>156</v>
      </c>
      <c r="B15" s="16" t="s">
        <v>7</v>
      </c>
      <c r="C15" s="16" t="s">
        <v>8</v>
      </c>
      <c r="D15" s="16"/>
      <c r="E15" s="20"/>
      <c r="F15" s="23">
        <f>F16+F28+F43+F49</f>
        <v>27306721.27</v>
      </c>
      <c r="G15" s="23">
        <f>G16+G28+G43+G49</f>
        <v>238432</v>
      </c>
      <c r="H15" s="23">
        <f>H16+H28+H43+H49</f>
        <v>27545153.27</v>
      </c>
      <c r="I15" s="19"/>
    </row>
    <row r="16" spans="1:9" ht="51">
      <c r="A16" s="15" t="s">
        <v>157</v>
      </c>
      <c r="B16" s="16" t="s">
        <v>7</v>
      </c>
      <c r="C16" s="16" t="s">
        <v>9</v>
      </c>
      <c r="D16" s="16"/>
      <c r="E16" s="20"/>
      <c r="F16" s="23">
        <f>F17</f>
        <v>2538186.27</v>
      </c>
      <c r="G16" s="23">
        <f>G17</f>
        <v>0</v>
      </c>
      <c r="H16" s="23">
        <f>H17</f>
        <v>2538186.27</v>
      </c>
      <c r="I16" s="19"/>
    </row>
    <row r="17" spans="1:9" ht="38.25">
      <c r="A17" s="15" t="s">
        <v>158</v>
      </c>
      <c r="B17" s="16" t="s">
        <v>7</v>
      </c>
      <c r="C17" s="16" t="s">
        <v>9</v>
      </c>
      <c r="D17" s="16" t="s">
        <v>65</v>
      </c>
      <c r="E17" s="20"/>
      <c r="F17" s="23">
        <f>F18+F21</f>
        <v>2538186.27</v>
      </c>
      <c r="G17" s="23">
        <f>G18+G21</f>
        <v>0</v>
      </c>
      <c r="H17" s="23">
        <f>H18+H21</f>
        <v>2538186.27</v>
      </c>
      <c r="I17" s="19"/>
    </row>
    <row r="18" spans="1:9">
      <c r="A18" s="15" t="s">
        <v>159</v>
      </c>
      <c r="B18" s="16" t="s">
        <v>7</v>
      </c>
      <c r="C18" s="16" t="s">
        <v>9</v>
      </c>
      <c r="D18" s="16" t="s">
        <v>66</v>
      </c>
      <c r="E18" s="20"/>
      <c r="F18" s="23">
        <f t="shared" ref="F18:H19" si="0">F19</f>
        <v>306000</v>
      </c>
      <c r="G18" s="23">
        <f t="shared" si="0"/>
        <v>0</v>
      </c>
      <c r="H18" s="23">
        <f t="shared" si="0"/>
        <v>306000</v>
      </c>
      <c r="I18" s="19"/>
    </row>
    <row r="19" spans="1:9" ht="63.75">
      <c r="A19" s="15" t="s">
        <v>160</v>
      </c>
      <c r="B19" s="16" t="s">
        <v>7</v>
      </c>
      <c r="C19" s="16" t="s">
        <v>9</v>
      </c>
      <c r="D19" s="16" t="s">
        <v>66</v>
      </c>
      <c r="E19" s="20" t="s">
        <v>10</v>
      </c>
      <c r="F19" s="23">
        <f t="shared" si="0"/>
        <v>306000</v>
      </c>
      <c r="G19" s="23">
        <f t="shared" si="0"/>
        <v>0</v>
      </c>
      <c r="H19" s="23">
        <f t="shared" si="0"/>
        <v>306000</v>
      </c>
      <c r="I19" s="19"/>
    </row>
    <row r="20" spans="1:9" ht="25.5">
      <c r="A20" s="17" t="s">
        <v>161</v>
      </c>
      <c r="B20" s="14" t="s">
        <v>7</v>
      </c>
      <c r="C20" s="14" t="s">
        <v>9</v>
      </c>
      <c r="D20" s="14" t="s">
        <v>66</v>
      </c>
      <c r="E20" s="21" t="s">
        <v>11</v>
      </c>
      <c r="F20" s="24">
        <v>306000</v>
      </c>
      <c r="G20" s="24"/>
      <c r="H20" s="24">
        <f>F20+G20</f>
        <v>306000</v>
      </c>
      <c r="I20" s="19"/>
    </row>
    <row r="21" spans="1:9" ht="25.5">
      <c r="A21" s="15" t="s">
        <v>162</v>
      </c>
      <c r="B21" s="16" t="s">
        <v>7</v>
      </c>
      <c r="C21" s="16" t="s">
        <v>9</v>
      </c>
      <c r="D21" s="16" t="s">
        <v>67</v>
      </c>
      <c r="E21" s="20"/>
      <c r="F21" s="23">
        <f>F22+F25+F26</f>
        <v>2232186.27</v>
      </c>
      <c r="G21" s="23">
        <f>G22+G25+G26</f>
        <v>0</v>
      </c>
      <c r="H21" s="23">
        <f>H22+H25+H26</f>
        <v>2232186.27</v>
      </c>
      <c r="I21" s="19"/>
    </row>
    <row r="22" spans="1:9" ht="63.75">
      <c r="A22" s="15" t="s">
        <v>160</v>
      </c>
      <c r="B22" s="16" t="s">
        <v>7</v>
      </c>
      <c r="C22" s="16" t="s">
        <v>9</v>
      </c>
      <c r="D22" s="16" t="s">
        <v>67</v>
      </c>
      <c r="E22" s="20" t="s">
        <v>10</v>
      </c>
      <c r="F22" s="23">
        <f>F23</f>
        <v>1873186.27</v>
      </c>
      <c r="G22" s="23">
        <f>G23</f>
        <v>0</v>
      </c>
      <c r="H22" s="23">
        <f>H23</f>
        <v>1873186.27</v>
      </c>
      <c r="I22" s="19"/>
    </row>
    <row r="23" spans="1:9" ht="25.5">
      <c r="A23" s="17" t="s">
        <v>161</v>
      </c>
      <c r="B23" s="14" t="s">
        <v>7</v>
      </c>
      <c r="C23" s="14" t="s">
        <v>9</v>
      </c>
      <c r="D23" s="14" t="s">
        <v>67</v>
      </c>
      <c r="E23" s="21" t="s">
        <v>11</v>
      </c>
      <c r="F23" s="24">
        <v>1873186.27</v>
      </c>
      <c r="G23" s="24"/>
      <c r="H23" s="24">
        <f>F23+G23</f>
        <v>1873186.27</v>
      </c>
      <c r="I23" s="19"/>
    </row>
    <row r="24" spans="1:9" ht="25.5">
      <c r="A24" s="15" t="s">
        <v>163</v>
      </c>
      <c r="B24" s="16" t="s">
        <v>7</v>
      </c>
      <c r="C24" s="16" t="s">
        <v>9</v>
      </c>
      <c r="D24" s="16" t="s">
        <v>67</v>
      </c>
      <c r="E24" s="20" t="s">
        <v>12</v>
      </c>
      <c r="F24" s="23">
        <f>F25</f>
        <v>344000</v>
      </c>
      <c r="G24" s="23">
        <f>G25</f>
        <v>0</v>
      </c>
      <c r="H24" s="23">
        <f>H25</f>
        <v>344000</v>
      </c>
      <c r="I24" s="19"/>
    </row>
    <row r="25" spans="1:9" ht="38.25">
      <c r="A25" s="17" t="s">
        <v>164</v>
      </c>
      <c r="B25" s="14" t="s">
        <v>7</v>
      </c>
      <c r="C25" s="14" t="s">
        <v>9</v>
      </c>
      <c r="D25" s="14" t="s">
        <v>67</v>
      </c>
      <c r="E25" s="21" t="s">
        <v>13</v>
      </c>
      <c r="F25" s="24">
        <v>344000</v>
      </c>
      <c r="G25" s="24"/>
      <c r="H25" s="24">
        <f>F25+G25</f>
        <v>344000</v>
      </c>
      <c r="I25" s="19"/>
    </row>
    <row r="26" spans="1:9">
      <c r="A26" s="15" t="s">
        <v>165</v>
      </c>
      <c r="B26" s="16" t="s">
        <v>7</v>
      </c>
      <c r="C26" s="16" t="s">
        <v>9</v>
      </c>
      <c r="D26" s="16" t="s">
        <v>67</v>
      </c>
      <c r="E26" s="20" t="s">
        <v>14</v>
      </c>
      <c r="F26" s="23">
        <f>F27</f>
        <v>15000</v>
      </c>
      <c r="G26" s="23">
        <f>G27</f>
        <v>0</v>
      </c>
      <c r="H26" s="23">
        <f>H27</f>
        <v>15000</v>
      </c>
      <c r="I26" s="19"/>
    </row>
    <row r="27" spans="1:9">
      <c r="A27" s="17" t="s">
        <v>166</v>
      </c>
      <c r="B27" s="14" t="s">
        <v>7</v>
      </c>
      <c r="C27" s="14" t="s">
        <v>9</v>
      </c>
      <c r="D27" s="14" t="s">
        <v>67</v>
      </c>
      <c r="E27" s="21" t="s">
        <v>15</v>
      </c>
      <c r="F27" s="24">
        <v>15000</v>
      </c>
      <c r="G27" s="24"/>
      <c r="H27" s="24">
        <f>F27+G27</f>
        <v>15000</v>
      </c>
      <c r="I27" s="19"/>
    </row>
    <row r="28" spans="1:9" ht="51">
      <c r="A28" s="15" t="s">
        <v>167</v>
      </c>
      <c r="B28" s="16" t="s">
        <v>7</v>
      </c>
      <c r="C28" s="16" t="s">
        <v>16</v>
      </c>
      <c r="D28" s="16"/>
      <c r="E28" s="20"/>
      <c r="F28" s="23">
        <f>F29</f>
        <v>19288000</v>
      </c>
      <c r="G28" s="23">
        <f>G29</f>
        <v>0</v>
      </c>
      <c r="H28" s="23">
        <f>H29</f>
        <v>19288000</v>
      </c>
      <c r="I28" s="19"/>
    </row>
    <row r="29" spans="1:9" ht="38.25">
      <c r="A29" s="15" t="s">
        <v>168</v>
      </c>
      <c r="B29" s="16" t="s">
        <v>7</v>
      </c>
      <c r="C29" s="16" t="s">
        <v>16</v>
      </c>
      <c r="D29" s="16" t="s">
        <v>68</v>
      </c>
      <c r="E29" s="20"/>
      <c r="F29" s="23">
        <f>F30+F37+F40</f>
        <v>19288000</v>
      </c>
      <c r="G29" s="23">
        <f>G30+G37+G40</f>
        <v>0</v>
      </c>
      <c r="H29" s="23">
        <f>H30+H37+H40</f>
        <v>19288000</v>
      </c>
      <c r="I29" s="19"/>
    </row>
    <row r="30" spans="1:9">
      <c r="A30" s="15" t="s">
        <v>159</v>
      </c>
      <c r="B30" s="16" t="s">
        <v>7</v>
      </c>
      <c r="C30" s="16" t="s">
        <v>16</v>
      </c>
      <c r="D30" s="16" t="s">
        <v>69</v>
      </c>
      <c r="E30" s="20"/>
      <c r="F30" s="23">
        <f>F31+F33+F35</f>
        <v>18461000</v>
      </c>
      <c r="G30" s="23">
        <f>G31+G33+G35</f>
        <v>0</v>
      </c>
      <c r="H30" s="23">
        <f>H31+H33+H35</f>
        <v>18461000</v>
      </c>
      <c r="I30" s="19"/>
    </row>
    <row r="31" spans="1:9" ht="63.75">
      <c r="A31" s="15" t="s">
        <v>160</v>
      </c>
      <c r="B31" s="16" t="s">
        <v>7</v>
      </c>
      <c r="C31" s="16" t="s">
        <v>16</v>
      </c>
      <c r="D31" s="16" t="s">
        <v>69</v>
      </c>
      <c r="E31" s="20" t="s">
        <v>10</v>
      </c>
      <c r="F31" s="23">
        <f>F32</f>
        <v>14968602.699999999</v>
      </c>
      <c r="G31" s="23">
        <f>G32</f>
        <v>26654.2</v>
      </c>
      <c r="H31" s="23">
        <f>H32</f>
        <v>14995256.899999999</v>
      </c>
      <c r="I31" s="19"/>
    </row>
    <row r="32" spans="1:9" ht="25.5">
      <c r="A32" s="17" t="s">
        <v>161</v>
      </c>
      <c r="B32" s="14" t="s">
        <v>7</v>
      </c>
      <c r="C32" s="14" t="s">
        <v>16</v>
      </c>
      <c r="D32" s="14" t="s">
        <v>69</v>
      </c>
      <c r="E32" s="21" t="s">
        <v>11</v>
      </c>
      <c r="F32" s="24">
        <v>14968602.699999999</v>
      </c>
      <c r="G32" s="24">
        <v>26654.2</v>
      </c>
      <c r="H32" s="24">
        <f>F32+G32</f>
        <v>14995256.899999999</v>
      </c>
      <c r="I32" s="19"/>
    </row>
    <row r="33" spans="1:9" ht="25.5">
      <c r="A33" s="15" t="s">
        <v>163</v>
      </c>
      <c r="B33" s="16" t="s">
        <v>7</v>
      </c>
      <c r="C33" s="16" t="s">
        <v>16</v>
      </c>
      <c r="D33" s="16" t="s">
        <v>69</v>
      </c>
      <c r="E33" s="20" t="s">
        <v>12</v>
      </c>
      <c r="F33" s="23">
        <f>F34</f>
        <v>3404397.3</v>
      </c>
      <c r="G33" s="23">
        <f>G34</f>
        <v>-26654.2</v>
      </c>
      <c r="H33" s="23">
        <f>H34</f>
        <v>3377743.0999999996</v>
      </c>
      <c r="I33" s="19"/>
    </row>
    <row r="34" spans="1:9" ht="38.25">
      <c r="A34" s="17" t="s">
        <v>164</v>
      </c>
      <c r="B34" s="14" t="s">
        <v>7</v>
      </c>
      <c r="C34" s="14" t="s">
        <v>16</v>
      </c>
      <c r="D34" s="14" t="s">
        <v>69</v>
      </c>
      <c r="E34" s="21" t="s">
        <v>13</v>
      </c>
      <c r="F34" s="24">
        <v>3404397.3</v>
      </c>
      <c r="G34" s="24">
        <v>-26654.2</v>
      </c>
      <c r="H34" s="24">
        <f>F34+G34</f>
        <v>3377743.0999999996</v>
      </c>
      <c r="I34" s="27"/>
    </row>
    <row r="35" spans="1:9">
      <c r="A35" s="15" t="s">
        <v>165</v>
      </c>
      <c r="B35" s="16" t="s">
        <v>7</v>
      </c>
      <c r="C35" s="16" t="s">
        <v>16</v>
      </c>
      <c r="D35" s="16" t="s">
        <v>69</v>
      </c>
      <c r="E35" s="20" t="s">
        <v>14</v>
      </c>
      <c r="F35" s="23">
        <f>F36</f>
        <v>88000</v>
      </c>
      <c r="G35" s="23">
        <f>G36</f>
        <v>0</v>
      </c>
      <c r="H35" s="23">
        <f>H36</f>
        <v>88000</v>
      </c>
      <c r="I35" s="19"/>
    </row>
    <row r="36" spans="1:9">
      <c r="A36" s="17" t="s">
        <v>166</v>
      </c>
      <c r="B36" s="14" t="s">
        <v>7</v>
      </c>
      <c r="C36" s="14" t="s">
        <v>16</v>
      </c>
      <c r="D36" s="14" t="s">
        <v>69</v>
      </c>
      <c r="E36" s="21" t="s">
        <v>15</v>
      </c>
      <c r="F36" s="24">
        <v>88000</v>
      </c>
      <c r="G36" s="24"/>
      <c r="H36" s="24">
        <f>F36+G36</f>
        <v>88000</v>
      </c>
      <c r="I36" s="19"/>
    </row>
    <row r="37" spans="1:9">
      <c r="A37" s="15" t="s">
        <v>169</v>
      </c>
      <c r="B37" s="16" t="s">
        <v>7</v>
      </c>
      <c r="C37" s="16" t="s">
        <v>16</v>
      </c>
      <c r="D37" s="16" t="s">
        <v>70</v>
      </c>
      <c r="E37" s="20"/>
      <c r="F37" s="23">
        <f t="shared" ref="F37:H38" si="1">F38</f>
        <v>150000</v>
      </c>
      <c r="G37" s="23">
        <f t="shared" si="1"/>
        <v>0</v>
      </c>
      <c r="H37" s="23">
        <f t="shared" si="1"/>
        <v>150000</v>
      </c>
      <c r="I37" s="19"/>
    </row>
    <row r="38" spans="1:9" ht="25.5">
      <c r="A38" s="15" t="s">
        <v>163</v>
      </c>
      <c r="B38" s="16" t="s">
        <v>7</v>
      </c>
      <c r="C38" s="16" t="s">
        <v>16</v>
      </c>
      <c r="D38" s="16" t="s">
        <v>70</v>
      </c>
      <c r="E38" s="20" t="s">
        <v>12</v>
      </c>
      <c r="F38" s="23">
        <f t="shared" si="1"/>
        <v>150000</v>
      </c>
      <c r="G38" s="23">
        <f t="shared" si="1"/>
        <v>0</v>
      </c>
      <c r="H38" s="23">
        <f t="shared" si="1"/>
        <v>150000</v>
      </c>
      <c r="I38" s="19"/>
    </row>
    <row r="39" spans="1:9" ht="38.25">
      <c r="A39" s="17" t="s">
        <v>164</v>
      </c>
      <c r="B39" s="14" t="s">
        <v>7</v>
      </c>
      <c r="C39" s="14" t="s">
        <v>16</v>
      </c>
      <c r="D39" s="14" t="s">
        <v>70</v>
      </c>
      <c r="E39" s="21" t="s">
        <v>13</v>
      </c>
      <c r="F39" s="24">
        <v>150000</v>
      </c>
      <c r="G39" s="24"/>
      <c r="H39" s="24">
        <f>F39+G39</f>
        <v>150000</v>
      </c>
      <c r="I39" s="19"/>
    </row>
    <row r="40" spans="1:9" ht="38.25">
      <c r="A40" s="15" t="s">
        <v>170</v>
      </c>
      <c r="B40" s="16" t="s">
        <v>7</v>
      </c>
      <c r="C40" s="16" t="s">
        <v>16</v>
      </c>
      <c r="D40" s="16" t="s">
        <v>71</v>
      </c>
      <c r="E40" s="20"/>
      <c r="F40" s="23">
        <f t="shared" ref="F40:H41" si="2">F41</f>
        <v>677000</v>
      </c>
      <c r="G40" s="23">
        <f t="shared" si="2"/>
        <v>0</v>
      </c>
      <c r="H40" s="23">
        <f t="shared" si="2"/>
        <v>677000</v>
      </c>
      <c r="I40" s="19"/>
    </row>
    <row r="41" spans="1:9" ht="63.75">
      <c r="A41" s="15" t="s">
        <v>160</v>
      </c>
      <c r="B41" s="16" t="s">
        <v>7</v>
      </c>
      <c r="C41" s="16" t="s">
        <v>16</v>
      </c>
      <c r="D41" s="16" t="s">
        <v>71</v>
      </c>
      <c r="E41" s="20" t="s">
        <v>10</v>
      </c>
      <c r="F41" s="23">
        <f t="shared" si="2"/>
        <v>677000</v>
      </c>
      <c r="G41" s="23">
        <f t="shared" si="2"/>
        <v>0</v>
      </c>
      <c r="H41" s="23">
        <f t="shared" si="2"/>
        <v>677000</v>
      </c>
      <c r="I41" s="19"/>
    </row>
    <row r="42" spans="1:9" ht="25.5">
      <c r="A42" s="17" t="s">
        <v>161</v>
      </c>
      <c r="B42" s="14" t="s">
        <v>7</v>
      </c>
      <c r="C42" s="14" t="s">
        <v>16</v>
      </c>
      <c r="D42" s="14" t="s">
        <v>71</v>
      </c>
      <c r="E42" s="21" t="s">
        <v>11</v>
      </c>
      <c r="F42" s="24">
        <v>677000</v>
      </c>
      <c r="G42" s="24"/>
      <c r="H42" s="24">
        <f>F42+G42</f>
        <v>677000</v>
      </c>
      <c r="I42" s="19"/>
    </row>
    <row r="43" spans="1:9">
      <c r="A43" s="15" t="s">
        <v>171</v>
      </c>
      <c r="B43" s="16" t="s">
        <v>7</v>
      </c>
      <c r="C43" s="16" t="s">
        <v>17</v>
      </c>
      <c r="D43" s="16"/>
      <c r="E43" s="20"/>
      <c r="F43" s="23">
        <f t="shared" ref="F43:H47" si="3">F44</f>
        <v>736910</v>
      </c>
      <c r="G43" s="23">
        <f t="shared" si="3"/>
        <v>-267204.25</v>
      </c>
      <c r="H43" s="23">
        <f t="shared" si="3"/>
        <v>469705.75</v>
      </c>
      <c r="I43" s="19"/>
    </row>
    <row r="44" spans="1:9">
      <c r="A44" s="15" t="s">
        <v>171</v>
      </c>
      <c r="B44" s="16" t="s">
        <v>7</v>
      </c>
      <c r="C44" s="16" t="s">
        <v>17</v>
      </c>
      <c r="D44" s="16" t="s">
        <v>72</v>
      </c>
      <c r="E44" s="20"/>
      <c r="F44" s="23">
        <f t="shared" si="3"/>
        <v>736910</v>
      </c>
      <c r="G44" s="23">
        <f t="shared" si="3"/>
        <v>-267204.25</v>
      </c>
      <c r="H44" s="23">
        <f t="shared" si="3"/>
        <v>469705.75</v>
      </c>
      <c r="I44" s="19"/>
    </row>
    <row r="45" spans="1:9" ht="38.25">
      <c r="A45" s="15" t="s">
        <v>172</v>
      </c>
      <c r="B45" s="16" t="s">
        <v>7</v>
      </c>
      <c r="C45" s="16" t="s">
        <v>17</v>
      </c>
      <c r="D45" s="16" t="s">
        <v>73</v>
      </c>
      <c r="E45" s="20"/>
      <c r="F45" s="23">
        <f t="shared" si="3"/>
        <v>736910</v>
      </c>
      <c r="G45" s="23">
        <f t="shared" si="3"/>
        <v>-267204.25</v>
      </c>
      <c r="H45" s="23">
        <f t="shared" si="3"/>
        <v>469705.75</v>
      </c>
      <c r="I45" s="19"/>
    </row>
    <row r="46" spans="1:9">
      <c r="A46" s="15" t="s">
        <v>173</v>
      </c>
      <c r="B46" s="16" t="s">
        <v>7</v>
      </c>
      <c r="C46" s="16" t="s">
        <v>17</v>
      </c>
      <c r="D46" s="16" t="s">
        <v>74</v>
      </c>
      <c r="E46" s="20"/>
      <c r="F46" s="23">
        <f t="shared" si="3"/>
        <v>736910</v>
      </c>
      <c r="G46" s="23">
        <f t="shared" si="3"/>
        <v>-267204.25</v>
      </c>
      <c r="H46" s="23">
        <f t="shared" si="3"/>
        <v>469705.75</v>
      </c>
      <c r="I46" s="19"/>
    </row>
    <row r="47" spans="1:9">
      <c r="A47" s="15" t="s">
        <v>165</v>
      </c>
      <c r="B47" s="16" t="s">
        <v>7</v>
      </c>
      <c r="C47" s="16" t="s">
        <v>17</v>
      </c>
      <c r="D47" s="16" t="s">
        <v>74</v>
      </c>
      <c r="E47" s="20" t="s">
        <v>14</v>
      </c>
      <c r="F47" s="23">
        <f t="shared" si="3"/>
        <v>736910</v>
      </c>
      <c r="G47" s="23">
        <f t="shared" si="3"/>
        <v>-267204.25</v>
      </c>
      <c r="H47" s="23">
        <f t="shared" si="3"/>
        <v>469705.75</v>
      </c>
      <c r="I47" s="19"/>
    </row>
    <row r="48" spans="1:9">
      <c r="A48" s="17" t="s">
        <v>174</v>
      </c>
      <c r="B48" s="14" t="s">
        <v>7</v>
      </c>
      <c r="C48" s="14" t="s">
        <v>17</v>
      </c>
      <c r="D48" s="14" t="s">
        <v>74</v>
      </c>
      <c r="E48" s="21" t="s">
        <v>18</v>
      </c>
      <c r="F48" s="24">
        <v>736910</v>
      </c>
      <c r="G48" s="24">
        <v>-267204.25</v>
      </c>
      <c r="H48" s="24">
        <f>F48+G48</f>
        <v>469705.75</v>
      </c>
      <c r="I48" s="19"/>
    </row>
    <row r="49" spans="1:9">
      <c r="A49" s="15" t="s">
        <v>175</v>
      </c>
      <c r="B49" s="16" t="s">
        <v>7</v>
      </c>
      <c r="C49" s="16" t="s">
        <v>19</v>
      </c>
      <c r="D49" s="16"/>
      <c r="E49" s="20"/>
      <c r="F49" s="23">
        <f>F50+F59+F64+F71+F76+F81</f>
        <v>4743625</v>
      </c>
      <c r="G49" s="23">
        <f t="shared" ref="G49:H49" si="4">G50+G59+G64+G71+G76+G81</f>
        <v>505636.25</v>
      </c>
      <c r="H49" s="23">
        <f t="shared" si="4"/>
        <v>5249261.25</v>
      </c>
      <c r="I49" s="19"/>
    </row>
    <row r="50" spans="1:9" ht="51">
      <c r="A50" s="34" t="s">
        <v>313</v>
      </c>
      <c r="B50" s="41" t="s">
        <v>7</v>
      </c>
      <c r="C50" s="41" t="s">
        <v>19</v>
      </c>
      <c r="D50" s="41" t="s">
        <v>83</v>
      </c>
      <c r="E50" s="41"/>
      <c r="F50" s="23">
        <f>F51+F55</f>
        <v>0</v>
      </c>
      <c r="G50" s="23">
        <f t="shared" ref="G50:H50" si="5">G51+G55</f>
        <v>158000</v>
      </c>
      <c r="H50" s="23">
        <f t="shared" si="5"/>
        <v>158000</v>
      </c>
      <c r="I50" s="19"/>
    </row>
    <row r="51" spans="1:9" ht="25.5">
      <c r="A51" s="34" t="s">
        <v>314</v>
      </c>
      <c r="B51" s="41" t="s">
        <v>7</v>
      </c>
      <c r="C51" s="41" t="s">
        <v>19</v>
      </c>
      <c r="D51" s="41" t="s">
        <v>84</v>
      </c>
      <c r="E51" s="41"/>
      <c r="F51" s="23">
        <f>F52</f>
        <v>0</v>
      </c>
      <c r="G51" s="23">
        <f t="shared" ref="G51:H53" si="6">G52</f>
        <v>8000</v>
      </c>
      <c r="H51" s="23">
        <f t="shared" si="6"/>
        <v>8000</v>
      </c>
      <c r="I51" s="19"/>
    </row>
    <row r="52" spans="1:9" ht="51">
      <c r="A52" s="34" t="s">
        <v>315</v>
      </c>
      <c r="B52" s="41" t="s">
        <v>7</v>
      </c>
      <c r="C52" s="41" t="s">
        <v>19</v>
      </c>
      <c r="D52" s="41" t="s">
        <v>85</v>
      </c>
      <c r="E52" s="41"/>
      <c r="F52" s="23">
        <f>F53</f>
        <v>0</v>
      </c>
      <c r="G52" s="23">
        <f t="shared" si="6"/>
        <v>8000</v>
      </c>
      <c r="H52" s="23">
        <f t="shared" si="6"/>
        <v>8000</v>
      </c>
      <c r="I52" s="19"/>
    </row>
    <row r="53" spans="1:9" ht="38.25">
      <c r="A53" s="34" t="s">
        <v>316</v>
      </c>
      <c r="B53" s="41" t="s">
        <v>7</v>
      </c>
      <c r="C53" s="41" t="s">
        <v>19</v>
      </c>
      <c r="D53" s="41" t="s">
        <v>85</v>
      </c>
      <c r="E53" s="41" t="s">
        <v>12</v>
      </c>
      <c r="F53" s="23">
        <f>F54</f>
        <v>0</v>
      </c>
      <c r="G53" s="23">
        <f t="shared" si="6"/>
        <v>8000</v>
      </c>
      <c r="H53" s="23">
        <f t="shared" si="6"/>
        <v>8000</v>
      </c>
      <c r="I53" s="19"/>
    </row>
    <row r="54" spans="1:9" ht="38.25">
      <c r="A54" s="46" t="s">
        <v>317</v>
      </c>
      <c r="B54" s="52" t="s">
        <v>7</v>
      </c>
      <c r="C54" s="52" t="s">
        <v>19</v>
      </c>
      <c r="D54" s="52" t="s">
        <v>85</v>
      </c>
      <c r="E54" s="52" t="s">
        <v>13</v>
      </c>
      <c r="F54" s="23"/>
      <c r="G54" s="25">
        <v>8000</v>
      </c>
      <c r="H54" s="25">
        <f>F54+G54</f>
        <v>8000</v>
      </c>
      <c r="I54" s="19"/>
    </row>
    <row r="55" spans="1:9" ht="25.5">
      <c r="A55" s="34" t="s">
        <v>318</v>
      </c>
      <c r="B55" s="41" t="s">
        <v>7</v>
      </c>
      <c r="C55" s="41" t="s">
        <v>19</v>
      </c>
      <c r="D55" s="41" t="s">
        <v>322</v>
      </c>
      <c r="E55" s="41"/>
      <c r="F55" s="23">
        <f>F56</f>
        <v>0</v>
      </c>
      <c r="G55" s="23">
        <f t="shared" ref="G55:H57" si="7">G56</f>
        <v>150000</v>
      </c>
      <c r="H55" s="23">
        <f t="shared" si="7"/>
        <v>150000</v>
      </c>
      <c r="I55" s="19"/>
    </row>
    <row r="56" spans="1:9">
      <c r="A56" s="34" t="s">
        <v>319</v>
      </c>
      <c r="B56" s="41" t="s">
        <v>7</v>
      </c>
      <c r="C56" s="41" t="s">
        <v>19</v>
      </c>
      <c r="D56" s="41" t="s">
        <v>323</v>
      </c>
      <c r="E56" s="41"/>
      <c r="F56" s="23">
        <f>F57</f>
        <v>0</v>
      </c>
      <c r="G56" s="23">
        <f t="shared" si="7"/>
        <v>150000</v>
      </c>
      <c r="H56" s="23">
        <f t="shared" si="7"/>
        <v>150000</v>
      </c>
      <c r="I56" s="19"/>
    </row>
    <row r="57" spans="1:9" ht="38.25">
      <c r="A57" s="34" t="s">
        <v>320</v>
      </c>
      <c r="B57" s="41" t="s">
        <v>7</v>
      </c>
      <c r="C57" s="41" t="s">
        <v>19</v>
      </c>
      <c r="D57" s="41" t="s">
        <v>323</v>
      </c>
      <c r="E57" s="41" t="s">
        <v>20</v>
      </c>
      <c r="F57" s="23">
        <f>F58</f>
        <v>0</v>
      </c>
      <c r="G57" s="23">
        <f t="shared" si="7"/>
        <v>150000</v>
      </c>
      <c r="H57" s="23">
        <f t="shared" si="7"/>
        <v>150000</v>
      </c>
      <c r="I57" s="19"/>
    </row>
    <row r="58" spans="1:9" ht="38.25">
      <c r="A58" s="46" t="s">
        <v>321</v>
      </c>
      <c r="B58" s="52" t="s">
        <v>7</v>
      </c>
      <c r="C58" s="52" t="s">
        <v>19</v>
      </c>
      <c r="D58" s="52" t="s">
        <v>323</v>
      </c>
      <c r="E58" s="52" t="s">
        <v>21</v>
      </c>
      <c r="F58" s="23"/>
      <c r="G58" s="25">
        <v>150000</v>
      </c>
      <c r="H58" s="25">
        <f>F58+G58</f>
        <v>150000</v>
      </c>
      <c r="I58" s="19"/>
    </row>
    <row r="59" spans="1:9" ht="51">
      <c r="A59" s="15" t="s">
        <v>176</v>
      </c>
      <c r="B59" s="16" t="s">
        <v>7</v>
      </c>
      <c r="C59" s="16" t="s">
        <v>19</v>
      </c>
      <c r="D59" s="16" t="s">
        <v>75</v>
      </c>
      <c r="E59" s="20"/>
      <c r="F59" s="23">
        <f t="shared" ref="F59:H62" si="8">F60</f>
        <v>446000</v>
      </c>
      <c r="G59" s="23">
        <f t="shared" si="8"/>
        <v>0</v>
      </c>
      <c r="H59" s="23">
        <f t="shared" si="8"/>
        <v>446000</v>
      </c>
      <c r="I59" s="19"/>
    </row>
    <row r="60" spans="1:9" ht="51">
      <c r="A60" s="15" t="s">
        <v>177</v>
      </c>
      <c r="B60" s="16" t="s">
        <v>7</v>
      </c>
      <c r="C60" s="16" t="s">
        <v>19</v>
      </c>
      <c r="D60" s="16" t="s">
        <v>76</v>
      </c>
      <c r="E60" s="20"/>
      <c r="F60" s="23">
        <f t="shared" si="8"/>
        <v>446000</v>
      </c>
      <c r="G60" s="23">
        <f t="shared" si="8"/>
        <v>0</v>
      </c>
      <c r="H60" s="23">
        <f t="shared" si="8"/>
        <v>446000</v>
      </c>
      <c r="I60" s="19"/>
    </row>
    <row r="61" spans="1:9" ht="63.75">
      <c r="A61" s="15" t="s">
        <v>178</v>
      </c>
      <c r="B61" s="16" t="s">
        <v>7</v>
      </c>
      <c r="C61" s="16" t="s">
        <v>19</v>
      </c>
      <c r="D61" s="16" t="s">
        <v>77</v>
      </c>
      <c r="E61" s="20"/>
      <c r="F61" s="23">
        <f t="shared" si="8"/>
        <v>446000</v>
      </c>
      <c r="G61" s="23">
        <f t="shared" si="8"/>
        <v>0</v>
      </c>
      <c r="H61" s="23">
        <f t="shared" si="8"/>
        <v>446000</v>
      </c>
      <c r="I61" s="19"/>
    </row>
    <row r="62" spans="1:9" ht="38.25">
      <c r="A62" s="15" t="s">
        <v>179</v>
      </c>
      <c r="B62" s="16" t="s">
        <v>7</v>
      </c>
      <c r="C62" s="16" t="s">
        <v>19</v>
      </c>
      <c r="D62" s="16" t="s">
        <v>77</v>
      </c>
      <c r="E62" s="20" t="s">
        <v>20</v>
      </c>
      <c r="F62" s="23">
        <f t="shared" si="8"/>
        <v>446000</v>
      </c>
      <c r="G62" s="23">
        <f t="shared" si="8"/>
        <v>0</v>
      </c>
      <c r="H62" s="23">
        <f t="shared" si="8"/>
        <v>446000</v>
      </c>
      <c r="I62" s="19"/>
    </row>
    <row r="63" spans="1:9" ht="38.25">
      <c r="A63" s="17" t="s">
        <v>180</v>
      </c>
      <c r="B63" s="14" t="s">
        <v>7</v>
      </c>
      <c r="C63" s="14" t="s">
        <v>19</v>
      </c>
      <c r="D63" s="14" t="s">
        <v>77</v>
      </c>
      <c r="E63" s="21" t="s">
        <v>21</v>
      </c>
      <c r="F63" s="24">
        <v>446000</v>
      </c>
      <c r="G63" s="24"/>
      <c r="H63" s="24">
        <f>F63+G63</f>
        <v>446000</v>
      </c>
      <c r="I63" s="19"/>
    </row>
    <row r="64" spans="1:9" ht="51">
      <c r="A64" s="15" t="s">
        <v>181</v>
      </c>
      <c r="B64" s="16" t="s">
        <v>7</v>
      </c>
      <c r="C64" s="16" t="s">
        <v>19</v>
      </c>
      <c r="D64" s="16" t="s">
        <v>78</v>
      </c>
      <c r="E64" s="20"/>
      <c r="F64" s="23">
        <f t="shared" ref="F64:H65" si="9">F65</f>
        <v>1119645</v>
      </c>
      <c r="G64" s="23">
        <f t="shared" si="9"/>
        <v>0</v>
      </c>
      <c r="H64" s="23">
        <f t="shared" si="9"/>
        <v>1119645</v>
      </c>
      <c r="I64" s="19"/>
    </row>
    <row r="65" spans="1:9" ht="51">
      <c r="A65" s="15" t="s">
        <v>182</v>
      </c>
      <c r="B65" s="16" t="s">
        <v>7</v>
      </c>
      <c r="C65" s="16" t="s">
        <v>19</v>
      </c>
      <c r="D65" s="16" t="s">
        <v>79</v>
      </c>
      <c r="E65" s="20"/>
      <c r="F65" s="23">
        <f t="shared" si="9"/>
        <v>1119645</v>
      </c>
      <c r="G65" s="23">
        <f t="shared" si="9"/>
        <v>0</v>
      </c>
      <c r="H65" s="23">
        <f t="shared" si="9"/>
        <v>1119645</v>
      </c>
      <c r="I65" s="19"/>
    </row>
    <row r="66" spans="1:9" ht="51">
      <c r="A66" s="15" t="s">
        <v>183</v>
      </c>
      <c r="B66" s="16" t="s">
        <v>7</v>
      </c>
      <c r="C66" s="16" t="s">
        <v>19</v>
      </c>
      <c r="D66" s="16" t="s">
        <v>80</v>
      </c>
      <c r="E66" s="20"/>
      <c r="F66" s="23">
        <f>F67+F69</f>
        <v>1119645</v>
      </c>
      <c r="G66" s="23">
        <f>G67+G69</f>
        <v>0</v>
      </c>
      <c r="H66" s="23">
        <f>H67+H69</f>
        <v>1119645</v>
      </c>
      <c r="I66" s="19"/>
    </row>
    <row r="67" spans="1:9" ht="25.5">
      <c r="A67" s="15" t="s">
        <v>163</v>
      </c>
      <c r="B67" s="16" t="s">
        <v>7</v>
      </c>
      <c r="C67" s="16" t="s">
        <v>19</v>
      </c>
      <c r="D67" s="16" t="s">
        <v>80</v>
      </c>
      <c r="E67" s="20" t="s">
        <v>12</v>
      </c>
      <c r="F67" s="23">
        <f>F68</f>
        <v>650000</v>
      </c>
      <c r="G67" s="23">
        <f>G68</f>
        <v>163645</v>
      </c>
      <c r="H67" s="23">
        <f>H68</f>
        <v>813645</v>
      </c>
      <c r="I67" s="19"/>
    </row>
    <row r="68" spans="1:9" ht="38.25">
      <c r="A68" s="17" t="s">
        <v>164</v>
      </c>
      <c r="B68" s="14" t="s">
        <v>7</v>
      </c>
      <c r="C68" s="14" t="s">
        <v>19</v>
      </c>
      <c r="D68" s="14" t="s">
        <v>80</v>
      </c>
      <c r="E68" s="21" t="s">
        <v>13</v>
      </c>
      <c r="F68" s="24">
        <v>650000</v>
      </c>
      <c r="G68" s="24">
        <v>163645</v>
      </c>
      <c r="H68" s="24">
        <f>F68+G68</f>
        <v>813645</v>
      </c>
      <c r="I68" s="19"/>
    </row>
    <row r="69" spans="1:9">
      <c r="A69" s="15" t="s">
        <v>165</v>
      </c>
      <c r="B69" s="16" t="s">
        <v>7</v>
      </c>
      <c r="C69" s="16" t="s">
        <v>19</v>
      </c>
      <c r="D69" s="16" t="s">
        <v>80</v>
      </c>
      <c r="E69" s="20" t="s">
        <v>14</v>
      </c>
      <c r="F69" s="23">
        <f>F70</f>
        <v>469645</v>
      </c>
      <c r="G69" s="23">
        <f>G70</f>
        <v>-163645</v>
      </c>
      <c r="H69" s="23">
        <f>H70</f>
        <v>306000</v>
      </c>
      <c r="I69" s="19"/>
    </row>
    <row r="70" spans="1:9" ht="51">
      <c r="A70" s="17" t="s">
        <v>184</v>
      </c>
      <c r="B70" s="14" t="s">
        <v>7</v>
      </c>
      <c r="C70" s="14" t="s">
        <v>19</v>
      </c>
      <c r="D70" s="14" t="s">
        <v>80</v>
      </c>
      <c r="E70" s="21" t="s">
        <v>22</v>
      </c>
      <c r="F70" s="24">
        <v>469645</v>
      </c>
      <c r="G70" s="24">
        <v>-163645</v>
      </c>
      <c r="H70" s="24">
        <f>F70+G70</f>
        <v>306000</v>
      </c>
      <c r="I70" s="19"/>
    </row>
    <row r="71" spans="1:9" ht="51">
      <c r="A71" s="34" t="s">
        <v>324</v>
      </c>
      <c r="B71" s="41" t="s">
        <v>7</v>
      </c>
      <c r="C71" s="41" t="s">
        <v>19</v>
      </c>
      <c r="D71" s="41" t="s">
        <v>138</v>
      </c>
      <c r="E71" s="41"/>
      <c r="F71" s="36">
        <f>F72</f>
        <v>0</v>
      </c>
      <c r="G71" s="36">
        <f t="shared" ref="G71:H74" si="10">G72</f>
        <v>268400</v>
      </c>
      <c r="H71" s="36">
        <f t="shared" si="10"/>
        <v>268400</v>
      </c>
      <c r="I71" s="19"/>
    </row>
    <row r="72" spans="1:9" ht="38.25">
      <c r="A72" s="34" t="s">
        <v>325</v>
      </c>
      <c r="B72" s="41" t="s">
        <v>7</v>
      </c>
      <c r="C72" s="41" t="s">
        <v>19</v>
      </c>
      <c r="D72" s="41" t="s">
        <v>139</v>
      </c>
      <c r="E72" s="41"/>
      <c r="F72" s="36">
        <f>F73</f>
        <v>0</v>
      </c>
      <c r="G72" s="36">
        <f t="shared" si="10"/>
        <v>268400</v>
      </c>
      <c r="H72" s="36">
        <f t="shared" si="10"/>
        <v>268400</v>
      </c>
      <c r="I72" s="19"/>
    </row>
    <row r="73" spans="1:9" ht="51">
      <c r="A73" s="34" t="s">
        <v>326</v>
      </c>
      <c r="B73" s="41" t="s">
        <v>7</v>
      </c>
      <c r="C73" s="41" t="s">
        <v>19</v>
      </c>
      <c r="D73" s="41" t="s">
        <v>140</v>
      </c>
      <c r="E73" s="41"/>
      <c r="F73" s="36">
        <f>F74</f>
        <v>0</v>
      </c>
      <c r="G73" s="36">
        <f t="shared" si="10"/>
        <v>268400</v>
      </c>
      <c r="H73" s="36">
        <f t="shared" si="10"/>
        <v>268400</v>
      </c>
      <c r="I73" s="19"/>
    </row>
    <row r="74" spans="1:9" ht="38.25">
      <c r="A74" s="34" t="s">
        <v>320</v>
      </c>
      <c r="B74" s="41" t="s">
        <v>7</v>
      </c>
      <c r="C74" s="41" t="s">
        <v>19</v>
      </c>
      <c r="D74" s="41" t="s">
        <v>140</v>
      </c>
      <c r="E74" s="41" t="s">
        <v>20</v>
      </c>
      <c r="F74" s="36">
        <f>F75</f>
        <v>0</v>
      </c>
      <c r="G74" s="36">
        <f t="shared" si="10"/>
        <v>268400</v>
      </c>
      <c r="H74" s="36">
        <f t="shared" si="10"/>
        <v>268400</v>
      </c>
      <c r="I74" s="19"/>
    </row>
    <row r="75" spans="1:9" ht="38.25">
      <c r="A75" s="46" t="s">
        <v>321</v>
      </c>
      <c r="B75" s="52" t="s">
        <v>7</v>
      </c>
      <c r="C75" s="52" t="s">
        <v>19</v>
      </c>
      <c r="D75" s="52" t="s">
        <v>140</v>
      </c>
      <c r="E75" s="52" t="s">
        <v>21</v>
      </c>
      <c r="F75" s="24"/>
      <c r="G75" s="24">
        <v>268400</v>
      </c>
      <c r="H75" s="24">
        <f>F75+G75</f>
        <v>268400</v>
      </c>
      <c r="I75" s="19"/>
    </row>
    <row r="76" spans="1:9">
      <c r="A76" s="74" t="s">
        <v>329</v>
      </c>
      <c r="B76" s="73" t="s">
        <v>7</v>
      </c>
      <c r="C76" s="73" t="s">
        <v>19</v>
      </c>
      <c r="D76" s="73" t="s">
        <v>72</v>
      </c>
      <c r="E76" s="73"/>
      <c r="F76" s="23">
        <f>F77</f>
        <v>0</v>
      </c>
      <c r="G76" s="23">
        <f t="shared" ref="G76:G79" si="11">G77</f>
        <v>79236.25</v>
      </c>
      <c r="H76" s="23">
        <f t="shared" ref="H76:H79" si="12">H77</f>
        <v>79236.25</v>
      </c>
      <c r="I76" s="19"/>
    </row>
    <row r="77" spans="1:9" ht="38.25">
      <c r="A77" s="34" t="s">
        <v>172</v>
      </c>
      <c r="B77" s="41" t="s">
        <v>7</v>
      </c>
      <c r="C77" s="41" t="s">
        <v>19</v>
      </c>
      <c r="D77" s="41" t="s">
        <v>73</v>
      </c>
      <c r="E77" s="41"/>
      <c r="F77" s="23">
        <f>F78</f>
        <v>0</v>
      </c>
      <c r="G77" s="23">
        <f t="shared" si="11"/>
        <v>79236.25</v>
      </c>
      <c r="H77" s="23">
        <f t="shared" si="12"/>
        <v>79236.25</v>
      </c>
      <c r="I77" s="19"/>
    </row>
    <row r="78" spans="1:9">
      <c r="A78" s="34" t="s">
        <v>173</v>
      </c>
      <c r="B78" s="41" t="s">
        <v>7</v>
      </c>
      <c r="C78" s="41" t="s">
        <v>19</v>
      </c>
      <c r="D78" s="41" t="s">
        <v>74</v>
      </c>
      <c r="E78" s="41"/>
      <c r="F78" s="23">
        <f>F79</f>
        <v>0</v>
      </c>
      <c r="G78" s="23">
        <f t="shared" si="11"/>
        <v>79236.25</v>
      </c>
      <c r="H78" s="23">
        <f t="shared" si="12"/>
        <v>79236.25</v>
      </c>
      <c r="I78" s="19"/>
    </row>
    <row r="79" spans="1:9">
      <c r="A79" s="34" t="s">
        <v>165</v>
      </c>
      <c r="B79" s="41" t="s">
        <v>7</v>
      </c>
      <c r="C79" s="41" t="s">
        <v>19</v>
      </c>
      <c r="D79" s="41" t="s">
        <v>74</v>
      </c>
      <c r="E79" s="41" t="s">
        <v>14</v>
      </c>
      <c r="F79" s="23">
        <f>F80</f>
        <v>0</v>
      </c>
      <c r="G79" s="23">
        <f t="shared" si="11"/>
        <v>79236.25</v>
      </c>
      <c r="H79" s="23">
        <f t="shared" si="12"/>
        <v>79236.25</v>
      </c>
      <c r="I79" s="19"/>
    </row>
    <row r="80" spans="1:9">
      <c r="A80" s="74" t="s">
        <v>330</v>
      </c>
      <c r="B80" s="73" t="s">
        <v>7</v>
      </c>
      <c r="C80" s="73" t="s">
        <v>19</v>
      </c>
      <c r="D80" s="73" t="s">
        <v>74</v>
      </c>
      <c r="E80" s="73" t="s">
        <v>279</v>
      </c>
      <c r="F80" s="23"/>
      <c r="G80" s="25">
        <v>79236.25</v>
      </c>
      <c r="H80" s="24">
        <f>F80+G80</f>
        <v>79236.25</v>
      </c>
      <c r="I80" s="19"/>
    </row>
    <row r="81" spans="1:9">
      <c r="A81" s="15" t="s">
        <v>185</v>
      </c>
      <c r="B81" s="16" t="s">
        <v>7</v>
      </c>
      <c r="C81" s="16" t="s">
        <v>19</v>
      </c>
      <c r="D81" s="16" t="s">
        <v>81</v>
      </c>
      <c r="E81" s="20"/>
      <c r="F81" s="23">
        <f>F82+F85</f>
        <v>3177980</v>
      </c>
      <c r="G81" s="23">
        <f t="shared" ref="G81:H81" si="13">G82+G85</f>
        <v>0</v>
      </c>
      <c r="H81" s="23">
        <f t="shared" si="13"/>
        <v>3177980</v>
      </c>
      <c r="I81" s="19"/>
    </row>
    <row r="82" spans="1:9" ht="38.25">
      <c r="A82" s="34" t="s">
        <v>278</v>
      </c>
      <c r="B82" s="16" t="s">
        <v>7</v>
      </c>
      <c r="C82" s="41" t="s">
        <v>19</v>
      </c>
      <c r="D82" s="41" t="s">
        <v>277</v>
      </c>
      <c r="E82" s="41"/>
      <c r="F82" s="23">
        <f t="shared" ref="F82:G82" si="14">F83</f>
        <v>374980</v>
      </c>
      <c r="G82" s="23">
        <f t="shared" si="14"/>
        <v>0</v>
      </c>
      <c r="H82" s="23">
        <f>H83</f>
        <v>374980</v>
      </c>
      <c r="I82" s="19"/>
    </row>
    <row r="83" spans="1:9" ht="63.75">
      <c r="A83" s="34" t="s">
        <v>160</v>
      </c>
      <c r="B83" s="16" t="s">
        <v>7</v>
      </c>
      <c r="C83" s="41" t="s">
        <v>19</v>
      </c>
      <c r="D83" s="41" t="s">
        <v>277</v>
      </c>
      <c r="E83" s="41" t="s">
        <v>10</v>
      </c>
      <c r="F83" s="23">
        <f>F84</f>
        <v>374980</v>
      </c>
      <c r="G83" s="23">
        <f>G84</f>
        <v>0</v>
      </c>
      <c r="H83" s="23">
        <f>H84</f>
        <v>374980</v>
      </c>
      <c r="I83" s="19"/>
    </row>
    <row r="84" spans="1:9" ht="25.5">
      <c r="A84" s="43" t="s">
        <v>161</v>
      </c>
      <c r="B84" s="18" t="s">
        <v>7</v>
      </c>
      <c r="C84" s="42" t="s">
        <v>19</v>
      </c>
      <c r="D84" s="52" t="s">
        <v>277</v>
      </c>
      <c r="E84" s="42" t="s">
        <v>11</v>
      </c>
      <c r="F84" s="25">
        <v>374980</v>
      </c>
      <c r="G84" s="25"/>
      <c r="H84" s="25">
        <f>F84+G84</f>
        <v>374980</v>
      </c>
      <c r="I84" s="19"/>
    </row>
    <row r="85" spans="1:9">
      <c r="A85" s="15" t="s">
        <v>185</v>
      </c>
      <c r="B85" s="16" t="s">
        <v>7</v>
      </c>
      <c r="C85" s="16" t="s">
        <v>19</v>
      </c>
      <c r="D85" s="16" t="s">
        <v>82</v>
      </c>
      <c r="E85" s="20"/>
      <c r="F85" s="23">
        <f>F86+F88</f>
        <v>2803000</v>
      </c>
      <c r="G85" s="23">
        <f>G86+G88</f>
        <v>0</v>
      </c>
      <c r="H85" s="23">
        <f>H86+H88</f>
        <v>2803000</v>
      </c>
      <c r="I85" s="19"/>
    </row>
    <row r="86" spans="1:9" ht="25.5">
      <c r="A86" s="15" t="s">
        <v>163</v>
      </c>
      <c r="B86" s="16" t="s">
        <v>7</v>
      </c>
      <c r="C86" s="16" t="s">
        <v>19</v>
      </c>
      <c r="D86" s="16" t="s">
        <v>82</v>
      </c>
      <c r="E86" s="20" t="s">
        <v>12</v>
      </c>
      <c r="F86" s="23">
        <f>F87</f>
        <v>1407000</v>
      </c>
      <c r="G86" s="23">
        <f>G87</f>
        <v>-78376.740000000005</v>
      </c>
      <c r="H86" s="23">
        <f>H87</f>
        <v>1328623.26</v>
      </c>
      <c r="I86" s="19"/>
    </row>
    <row r="87" spans="1:9" ht="38.25">
      <c r="A87" s="17" t="s">
        <v>164</v>
      </c>
      <c r="B87" s="18" t="s">
        <v>7</v>
      </c>
      <c r="C87" s="18" t="s">
        <v>19</v>
      </c>
      <c r="D87" s="18" t="s">
        <v>82</v>
      </c>
      <c r="E87" s="22" t="s">
        <v>13</v>
      </c>
      <c r="F87" s="24">
        <v>1407000</v>
      </c>
      <c r="G87" s="24">
        <v>-78376.740000000005</v>
      </c>
      <c r="H87" s="24">
        <f>F87+G87</f>
        <v>1328623.26</v>
      </c>
      <c r="I87" s="19"/>
    </row>
    <row r="88" spans="1:9">
      <c r="A88" s="15" t="s">
        <v>165</v>
      </c>
      <c r="B88" s="16" t="s">
        <v>7</v>
      </c>
      <c r="C88" s="16" t="s">
        <v>19</v>
      </c>
      <c r="D88" s="16" t="s">
        <v>82</v>
      </c>
      <c r="E88" s="20" t="s">
        <v>14</v>
      </c>
      <c r="F88" s="23">
        <f>F89+F90+F91</f>
        <v>1396000</v>
      </c>
      <c r="G88" s="23">
        <f t="shared" ref="G88:H88" si="15">G89+G90+G91</f>
        <v>78376.740000000005</v>
      </c>
      <c r="H88" s="23">
        <f t="shared" si="15"/>
        <v>1474376.74</v>
      </c>
      <c r="I88" s="19"/>
    </row>
    <row r="89" spans="1:9" ht="51">
      <c r="A89" s="17" t="s">
        <v>184</v>
      </c>
      <c r="B89" s="14" t="s">
        <v>7</v>
      </c>
      <c r="C89" s="14" t="s">
        <v>19</v>
      </c>
      <c r="D89" s="14" t="s">
        <v>82</v>
      </c>
      <c r="E89" s="21" t="s">
        <v>22</v>
      </c>
      <c r="F89" s="24">
        <v>796000</v>
      </c>
      <c r="G89" s="24"/>
      <c r="H89" s="24">
        <f>F89+G89</f>
        <v>796000</v>
      </c>
      <c r="I89" s="19"/>
    </row>
    <row r="90" spans="1:9" ht="13.5" customHeight="1">
      <c r="A90" s="40" t="s">
        <v>280</v>
      </c>
      <c r="B90" s="14" t="s">
        <v>7</v>
      </c>
      <c r="C90" s="14" t="s">
        <v>19</v>
      </c>
      <c r="D90" s="18" t="s">
        <v>82</v>
      </c>
      <c r="E90" s="22" t="s">
        <v>279</v>
      </c>
      <c r="F90" s="24">
        <v>250000</v>
      </c>
      <c r="G90" s="24"/>
      <c r="H90" s="24">
        <f>F90+G90</f>
        <v>250000</v>
      </c>
      <c r="I90" s="19"/>
    </row>
    <row r="91" spans="1:9">
      <c r="A91" s="17" t="s">
        <v>166</v>
      </c>
      <c r="B91" s="14" t="s">
        <v>7</v>
      </c>
      <c r="C91" s="14" t="s">
        <v>19</v>
      </c>
      <c r="D91" s="14" t="s">
        <v>82</v>
      </c>
      <c r="E91" s="21" t="s">
        <v>15</v>
      </c>
      <c r="F91" s="24">
        <v>350000</v>
      </c>
      <c r="G91" s="24">
        <v>78376.740000000005</v>
      </c>
      <c r="H91" s="24">
        <f>F91+G91</f>
        <v>428376.74</v>
      </c>
      <c r="I91" s="19"/>
    </row>
    <row r="92" spans="1:9" ht="25.5">
      <c r="A92" s="15" t="s">
        <v>186</v>
      </c>
      <c r="B92" s="16" t="s">
        <v>7</v>
      </c>
      <c r="C92" s="16" t="s">
        <v>23</v>
      </c>
      <c r="D92" s="16"/>
      <c r="E92" s="20"/>
      <c r="F92" s="23">
        <f>F93</f>
        <v>350000</v>
      </c>
      <c r="G92" s="23">
        <f>G93</f>
        <v>-158000</v>
      </c>
      <c r="H92" s="23">
        <f>H93</f>
        <v>192000</v>
      </c>
      <c r="I92" s="19"/>
    </row>
    <row r="93" spans="1:9" ht="38.25">
      <c r="A93" s="15" t="s">
        <v>187</v>
      </c>
      <c r="B93" s="16" t="s">
        <v>7</v>
      </c>
      <c r="C93" s="16" t="s">
        <v>24</v>
      </c>
      <c r="D93" s="16"/>
      <c r="E93" s="20"/>
      <c r="F93" s="23">
        <f>+F94</f>
        <v>350000</v>
      </c>
      <c r="G93" s="23">
        <f>+G94</f>
        <v>-158000</v>
      </c>
      <c r="H93" s="23">
        <f>+H94</f>
        <v>192000</v>
      </c>
      <c r="I93" s="19"/>
    </row>
    <row r="94" spans="1:9" ht="38.25">
      <c r="A94" s="15" t="s">
        <v>188</v>
      </c>
      <c r="B94" s="16" t="s">
        <v>7</v>
      </c>
      <c r="C94" s="16" t="s">
        <v>24</v>
      </c>
      <c r="D94" s="16" t="s">
        <v>83</v>
      </c>
      <c r="E94" s="20"/>
      <c r="F94" s="23">
        <f t="shared" ref="F94:H97" si="16">F95</f>
        <v>350000</v>
      </c>
      <c r="G94" s="23">
        <f t="shared" si="16"/>
        <v>-158000</v>
      </c>
      <c r="H94" s="23">
        <f t="shared" si="16"/>
        <v>192000</v>
      </c>
      <c r="I94" s="19"/>
    </row>
    <row r="95" spans="1:9" ht="25.5">
      <c r="A95" s="15" t="s">
        <v>189</v>
      </c>
      <c r="B95" s="16" t="s">
        <v>7</v>
      </c>
      <c r="C95" s="16" t="s">
        <v>24</v>
      </c>
      <c r="D95" s="16" t="s">
        <v>84</v>
      </c>
      <c r="E95" s="20"/>
      <c r="F95" s="23">
        <f t="shared" si="16"/>
        <v>350000</v>
      </c>
      <c r="G95" s="23">
        <f t="shared" si="16"/>
        <v>-158000</v>
      </c>
      <c r="H95" s="23">
        <f t="shared" si="16"/>
        <v>192000</v>
      </c>
      <c r="I95" s="19"/>
    </row>
    <row r="96" spans="1:9" ht="51">
      <c r="A96" s="15" t="s">
        <v>190</v>
      </c>
      <c r="B96" s="16" t="s">
        <v>7</v>
      </c>
      <c r="C96" s="16" t="s">
        <v>24</v>
      </c>
      <c r="D96" s="16" t="s">
        <v>85</v>
      </c>
      <c r="E96" s="20"/>
      <c r="F96" s="23">
        <f t="shared" si="16"/>
        <v>350000</v>
      </c>
      <c r="G96" s="23">
        <f t="shared" si="16"/>
        <v>-158000</v>
      </c>
      <c r="H96" s="23">
        <f t="shared" si="16"/>
        <v>192000</v>
      </c>
      <c r="I96" s="19"/>
    </row>
    <row r="97" spans="1:9" ht="25.5">
      <c r="A97" s="15" t="s">
        <v>163</v>
      </c>
      <c r="B97" s="16" t="s">
        <v>7</v>
      </c>
      <c r="C97" s="16" t="s">
        <v>24</v>
      </c>
      <c r="D97" s="16" t="s">
        <v>85</v>
      </c>
      <c r="E97" s="20" t="s">
        <v>12</v>
      </c>
      <c r="F97" s="23">
        <f t="shared" si="16"/>
        <v>350000</v>
      </c>
      <c r="G97" s="23">
        <f t="shared" si="16"/>
        <v>-158000</v>
      </c>
      <c r="H97" s="23">
        <f t="shared" si="16"/>
        <v>192000</v>
      </c>
      <c r="I97" s="19"/>
    </row>
    <row r="98" spans="1:9" ht="38.25">
      <c r="A98" s="17" t="s">
        <v>164</v>
      </c>
      <c r="B98" s="14" t="s">
        <v>7</v>
      </c>
      <c r="C98" s="14" t="s">
        <v>24</v>
      </c>
      <c r="D98" s="14" t="s">
        <v>85</v>
      </c>
      <c r="E98" s="21" t="s">
        <v>13</v>
      </c>
      <c r="F98" s="24">
        <v>350000</v>
      </c>
      <c r="G98" s="24">
        <v>-158000</v>
      </c>
      <c r="H98" s="24">
        <f>F98+G98</f>
        <v>192000</v>
      </c>
      <c r="I98" s="19"/>
    </row>
    <row r="99" spans="1:9">
      <c r="A99" s="15" t="s">
        <v>191</v>
      </c>
      <c r="B99" s="16" t="s">
        <v>7</v>
      </c>
      <c r="C99" s="16" t="s">
        <v>25</v>
      </c>
      <c r="D99" s="16"/>
      <c r="E99" s="20"/>
      <c r="F99" s="23">
        <f>F100+F114</f>
        <v>20170000</v>
      </c>
      <c r="G99" s="23">
        <f>G100+G114</f>
        <v>23587878.199999999</v>
      </c>
      <c r="H99" s="23">
        <f>H100+H114</f>
        <v>43757878.199999996</v>
      </c>
      <c r="I99" s="19"/>
    </row>
    <row r="100" spans="1:9">
      <c r="A100" s="15" t="s">
        <v>192</v>
      </c>
      <c r="B100" s="16" t="s">
        <v>7</v>
      </c>
      <c r="C100" s="16" t="s">
        <v>26</v>
      </c>
      <c r="D100" s="16"/>
      <c r="E100" s="20"/>
      <c r="F100" s="23">
        <f t="shared" ref="F100:H101" si="17">F101</f>
        <v>19470000</v>
      </c>
      <c r="G100" s="23">
        <f t="shared" si="17"/>
        <v>23505378.199999999</v>
      </c>
      <c r="H100" s="23">
        <f t="shared" si="17"/>
        <v>42975378.199999996</v>
      </c>
      <c r="I100" s="19"/>
    </row>
    <row r="101" spans="1:9" ht="51">
      <c r="A101" s="15" t="s">
        <v>193</v>
      </c>
      <c r="B101" s="16" t="s">
        <v>7</v>
      </c>
      <c r="C101" s="16" t="s">
        <v>26</v>
      </c>
      <c r="D101" s="16" t="s">
        <v>86</v>
      </c>
      <c r="E101" s="20"/>
      <c r="F101" s="23">
        <f t="shared" si="17"/>
        <v>19470000</v>
      </c>
      <c r="G101" s="23">
        <f t="shared" si="17"/>
        <v>23505378.199999999</v>
      </c>
      <c r="H101" s="23">
        <f t="shared" si="17"/>
        <v>42975378.199999996</v>
      </c>
      <c r="I101" s="19"/>
    </row>
    <row r="102" spans="1:9" ht="25.5">
      <c r="A102" s="15" t="s">
        <v>194</v>
      </c>
      <c r="B102" s="16" t="s">
        <v>7</v>
      </c>
      <c r="C102" s="16" t="s">
        <v>26</v>
      </c>
      <c r="D102" s="16" t="s">
        <v>87</v>
      </c>
      <c r="E102" s="20"/>
      <c r="F102" s="23">
        <f>F103+F106+F111</f>
        <v>19470000</v>
      </c>
      <c r="G102" s="23">
        <f t="shared" ref="G102:H102" si="18">G103+G106+G111</f>
        <v>23505378.199999999</v>
      </c>
      <c r="H102" s="23">
        <f t="shared" si="18"/>
        <v>42975378.199999996</v>
      </c>
      <c r="I102" s="19"/>
    </row>
    <row r="103" spans="1:9" ht="49.5" customHeight="1">
      <c r="A103" s="34" t="s">
        <v>286</v>
      </c>
      <c r="B103" s="41" t="s">
        <v>7</v>
      </c>
      <c r="C103" s="41" t="s">
        <v>26</v>
      </c>
      <c r="D103" s="41" t="s">
        <v>331</v>
      </c>
      <c r="E103" s="41"/>
      <c r="F103" s="23">
        <f>F104</f>
        <v>0</v>
      </c>
      <c r="G103" s="23">
        <f t="shared" ref="G103:H104" si="19">G104</f>
        <v>19516000</v>
      </c>
      <c r="H103" s="23">
        <f t="shared" si="19"/>
        <v>19516000</v>
      </c>
      <c r="I103" s="19"/>
    </row>
    <row r="104" spans="1:9" ht="25.5" customHeight="1">
      <c r="A104" s="34" t="s">
        <v>163</v>
      </c>
      <c r="B104" s="41" t="s">
        <v>7</v>
      </c>
      <c r="C104" s="41" t="s">
        <v>26</v>
      </c>
      <c r="D104" s="41" t="s">
        <v>331</v>
      </c>
      <c r="E104" s="41" t="s">
        <v>12</v>
      </c>
      <c r="F104" s="23">
        <f>F105</f>
        <v>0</v>
      </c>
      <c r="G104" s="23">
        <f t="shared" si="19"/>
        <v>19516000</v>
      </c>
      <c r="H104" s="23">
        <f t="shared" si="19"/>
        <v>19516000</v>
      </c>
      <c r="I104" s="19"/>
    </row>
    <row r="105" spans="1:9" ht="27.75" customHeight="1">
      <c r="A105" s="74" t="s">
        <v>164</v>
      </c>
      <c r="B105" s="75" t="s">
        <v>7</v>
      </c>
      <c r="C105" s="75" t="s">
        <v>26</v>
      </c>
      <c r="D105" s="75" t="s">
        <v>331</v>
      </c>
      <c r="E105" s="75" t="s">
        <v>13</v>
      </c>
      <c r="F105" s="23"/>
      <c r="G105" s="25">
        <v>19516000</v>
      </c>
      <c r="H105" s="25">
        <f>F105+G105</f>
        <v>19516000</v>
      </c>
      <c r="I105" s="19"/>
    </row>
    <row r="106" spans="1:9" ht="51">
      <c r="A106" s="15" t="s">
        <v>195</v>
      </c>
      <c r="B106" s="16" t="s">
        <v>7</v>
      </c>
      <c r="C106" s="16" t="s">
        <v>26</v>
      </c>
      <c r="D106" s="16" t="s">
        <v>88</v>
      </c>
      <c r="E106" s="20"/>
      <c r="F106" s="23">
        <f>F107+F109</f>
        <v>19470000</v>
      </c>
      <c r="G106" s="23">
        <f>G107+G109</f>
        <v>2434668.41</v>
      </c>
      <c r="H106" s="23">
        <f>H107+H109</f>
        <v>21904668.41</v>
      </c>
      <c r="I106" s="19"/>
    </row>
    <row r="107" spans="1:9" ht="25.5">
      <c r="A107" s="15" t="s">
        <v>163</v>
      </c>
      <c r="B107" s="16" t="s">
        <v>7</v>
      </c>
      <c r="C107" s="16" t="s">
        <v>26</v>
      </c>
      <c r="D107" s="16" t="s">
        <v>88</v>
      </c>
      <c r="E107" s="20" t="s">
        <v>12</v>
      </c>
      <c r="F107" s="23">
        <f>F108</f>
        <v>7670000</v>
      </c>
      <c r="G107" s="23">
        <f>G108</f>
        <v>2341057.41</v>
      </c>
      <c r="H107" s="23">
        <f>H108</f>
        <v>10011057.41</v>
      </c>
      <c r="I107" s="19"/>
    </row>
    <row r="108" spans="1:9" ht="38.25">
      <c r="A108" s="17" t="s">
        <v>164</v>
      </c>
      <c r="B108" s="14" t="s">
        <v>7</v>
      </c>
      <c r="C108" s="14" t="s">
        <v>26</v>
      </c>
      <c r="D108" s="14" t="s">
        <v>88</v>
      </c>
      <c r="E108" s="21" t="s">
        <v>13</v>
      </c>
      <c r="F108" s="24">
        <v>7670000</v>
      </c>
      <c r="G108" s="24">
        <v>2341057.41</v>
      </c>
      <c r="H108" s="24">
        <f>F108+G108</f>
        <v>10011057.41</v>
      </c>
      <c r="I108" s="19"/>
    </row>
    <row r="109" spans="1:9">
      <c r="A109" s="15" t="s">
        <v>165</v>
      </c>
      <c r="B109" s="16" t="s">
        <v>7</v>
      </c>
      <c r="C109" s="16" t="s">
        <v>26</v>
      </c>
      <c r="D109" s="16" t="s">
        <v>88</v>
      </c>
      <c r="E109" s="20" t="s">
        <v>14</v>
      </c>
      <c r="F109" s="23">
        <f>F110</f>
        <v>11800000</v>
      </c>
      <c r="G109" s="23">
        <f>G110</f>
        <v>93611</v>
      </c>
      <c r="H109" s="23">
        <f>H110</f>
        <v>11893611</v>
      </c>
      <c r="I109" s="19"/>
    </row>
    <row r="110" spans="1:9" ht="51">
      <c r="A110" s="17" t="s">
        <v>184</v>
      </c>
      <c r="B110" s="14" t="s">
        <v>7</v>
      </c>
      <c r="C110" s="14" t="s">
        <v>26</v>
      </c>
      <c r="D110" s="14" t="s">
        <v>88</v>
      </c>
      <c r="E110" s="21" t="s">
        <v>22</v>
      </c>
      <c r="F110" s="24">
        <v>11800000</v>
      </c>
      <c r="G110" s="24">
        <v>93611</v>
      </c>
      <c r="H110" s="24">
        <f>F110+G110</f>
        <v>11893611</v>
      </c>
      <c r="I110" s="19"/>
    </row>
    <row r="111" spans="1:9" ht="38.25">
      <c r="A111" s="34" t="s">
        <v>328</v>
      </c>
      <c r="B111" s="41" t="s">
        <v>7</v>
      </c>
      <c r="C111" s="41" t="s">
        <v>26</v>
      </c>
      <c r="D111" s="41" t="s">
        <v>327</v>
      </c>
      <c r="E111" s="41"/>
      <c r="F111" s="36">
        <f>F112</f>
        <v>0</v>
      </c>
      <c r="G111" s="36">
        <f t="shared" ref="G111:H112" si="20">G112</f>
        <v>1554709.79</v>
      </c>
      <c r="H111" s="36">
        <f t="shared" si="20"/>
        <v>1554709.79</v>
      </c>
      <c r="I111" s="19"/>
    </row>
    <row r="112" spans="1:9" ht="25.5">
      <c r="A112" s="34" t="s">
        <v>163</v>
      </c>
      <c r="B112" s="41" t="s">
        <v>7</v>
      </c>
      <c r="C112" s="41" t="s">
        <v>26</v>
      </c>
      <c r="D112" s="41" t="s">
        <v>327</v>
      </c>
      <c r="E112" s="41" t="s">
        <v>12</v>
      </c>
      <c r="F112" s="36">
        <f>F113</f>
        <v>0</v>
      </c>
      <c r="G112" s="36">
        <f t="shared" si="20"/>
        <v>1554709.79</v>
      </c>
      <c r="H112" s="36">
        <f t="shared" si="20"/>
        <v>1554709.79</v>
      </c>
      <c r="I112" s="19"/>
    </row>
    <row r="113" spans="1:9" ht="38.25">
      <c r="A113" s="46" t="s">
        <v>164</v>
      </c>
      <c r="B113" s="52" t="s">
        <v>7</v>
      </c>
      <c r="C113" s="52" t="s">
        <v>26</v>
      </c>
      <c r="D113" s="52" t="s">
        <v>327</v>
      </c>
      <c r="E113" s="52" t="s">
        <v>13</v>
      </c>
      <c r="F113" s="24"/>
      <c r="G113" s="24">
        <v>1554709.79</v>
      </c>
      <c r="H113" s="24">
        <f>F113+G113</f>
        <v>1554709.79</v>
      </c>
      <c r="I113" s="19"/>
    </row>
    <row r="114" spans="1:9" ht="25.5">
      <c r="A114" s="15" t="s">
        <v>196</v>
      </c>
      <c r="B114" s="16" t="s">
        <v>7</v>
      </c>
      <c r="C114" s="16" t="s">
        <v>27</v>
      </c>
      <c r="D114" s="16"/>
      <c r="E114" s="20"/>
      <c r="F114" s="23">
        <f>F115+F120+F125</f>
        <v>700000</v>
      </c>
      <c r="G114" s="23">
        <f>G115+G120+G125</f>
        <v>82500</v>
      </c>
      <c r="H114" s="23">
        <f>H115+H120+H125</f>
        <v>782500</v>
      </c>
      <c r="I114" s="19"/>
    </row>
    <row r="115" spans="1:9" ht="51">
      <c r="A115" s="15" t="s">
        <v>181</v>
      </c>
      <c r="B115" s="16" t="s">
        <v>7</v>
      </c>
      <c r="C115" s="16" t="s">
        <v>27</v>
      </c>
      <c r="D115" s="16" t="s">
        <v>78</v>
      </c>
      <c r="E115" s="20"/>
      <c r="F115" s="23">
        <f t="shared" ref="F115:H118" si="21">F116</f>
        <v>300000</v>
      </c>
      <c r="G115" s="23">
        <f t="shared" si="21"/>
        <v>0</v>
      </c>
      <c r="H115" s="23">
        <f t="shared" si="21"/>
        <v>300000</v>
      </c>
      <c r="I115" s="19"/>
    </row>
    <row r="116" spans="1:9" ht="51">
      <c r="A116" s="15" t="s">
        <v>182</v>
      </c>
      <c r="B116" s="16" t="s">
        <v>7</v>
      </c>
      <c r="C116" s="16" t="s">
        <v>27</v>
      </c>
      <c r="D116" s="16" t="s">
        <v>79</v>
      </c>
      <c r="E116" s="20"/>
      <c r="F116" s="23">
        <f t="shared" si="21"/>
        <v>300000</v>
      </c>
      <c r="G116" s="23">
        <f t="shared" si="21"/>
        <v>0</v>
      </c>
      <c r="H116" s="23">
        <f t="shared" si="21"/>
        <v>300000</v>
      </c>
      <c r="I116" s="19"/>
    </row>
    <row r="117" spans="1:9" ht="51">
      <c r="A117" s="15" t="s">
        <v>183</v>
      </c>
      <c r="B117" s="16" t="s">
        <v>7</v>
      </c>
      <c r="C117" s="16" t="s">
        <v>27</v>
      </c>
      <c r="D117" s="16" t="s">
        <v>80</v>
      </c>
      <c r="E117" s="20"/>
      <c r="F117" s="23">
        <f t="shared" si="21"/>
        <v>300000</v>
      </c>
      <c r="G117" s="23">
        <f t="shared" si="21"/>
        <v>0</v>
      </c>
      <c r="H117" s="23">
        <f t="shared" si="21"/>
        <v>300000</v>
      </c>
      <c r="I117" s="19"/>
    </row>
    <row r="118" spans="1:9" ht="25.5">
      <c r="A118" s="15" t="s">
        <v>163</v>
      </c>
      <c r="B118" s="16" t="s">
        <v>7</v>
      </c>
      <c r="C118" s="16" t="s">
        <v>27</v>
      </c>
      <c r="D118" s="16" t="s">
        <v>80</v>
      </c>
      <c r="E118" s="20" t="s">
        <v>12</v>
      </c>
      <c r="F118" s="23">
        <f t="shared" si="21"/>
        <v>300000</v>
      </c>
      <c r="G118" s="23">
        <f t="shared" si="21"/>
        <v>0</v>
      </c>
      <c r="H118" s="23">
        <f t="shared" si="21"/>
        <v>300000</v>
      </c>
      <c r="I118" s="19"/>
    </row>
    <row r="119" spans="1:9" ht="38.25">
      <c r="A119" s="17" t="s">
        <v>164</v>
      </c>
      <c r="B119" s="14" t="s">
        <v>7</v>
      </c>
      <c r="C119" s="14" t="s">
        <v>27</v>
      </c>
      <c r="D119" s="14" t="s">
        <v>80</v>
      </c>
      <c r="E119" s="21" t="s">
        <v>13</v>
      </c>
      <c r="F119" s="24">
        <v>300000</v>
      </c>
      <c r="G119" s="24"/>
      <c r="H119" s="24">
        <f>F119+G119</f>
        <v>300000</v>
      </c>
      <c r="I119" s="19"/>
    </row>
    <row r="120" spans="1:9" ht="51">
      <c r="A120" s="15" t="s">
        <v>197</v>
      </c>
      <c r="B120" s="16" t="s">
        <v>7</v>
      </c>
      <c r="C120" s="16" t="s">
        <v>27</v>
      </c>
      <c r="D120" s="16" t="s">
        <v>89</v>
      </c>
      <c r="E120" s="20"/>
      <c r="F120" s="23">
        <f t="shared" ref="F120:H123" si="22">F121</f>
        <v>100000</v>
      </c>
      <c r="G120" s="23">
        <f t="shared" si="22"/>
        <v>0</v>
      </c>
      <c r="H120" s="23">
        <f t="shared" si="22"/>
        <v>100000</v>
      </c>
      <c r="I120" s="19"/>
    </row>
    <row r="121" spans="1:9" ht="25.5">
      <c r="A121" s="15" t="s">
        <v>198</v>
      </c>
      <c r="B121" s="16" t="s">
        <v>7</v>
      </c>
      <c r="C121" s="16" t="s">
        <v>27</v>
      </c>
      <c r="D121" s="16" t="s">
        <v>90</v>
      </c>
      <c r="E121" s="20"/>
      <c r="F121" s="23">
        <f t="shared" si="22"/>
        <v>100000</v>
      </c>
      <c r="G121" s="23">
        <f t="shared" si="22"/>
        <v>0</v>
      </c>
      <c r="H121" s="23">
        <f t="shared" si="22"/>
        <v>100000</v>
      </c>
      <c r="I121" s="19"/>
    </row>
    <row r="122" spans="1:9" ht="51">
      <c r="A122" s="15" t="s">
        <v>199</v>
      </c>
      <c r="B122" s="16" t="s">
        <v>7</v>
      </c>
      <c r="C122" s="16" t="s">
        <v>27</v>
      </c>
      <c r="D122" s="16" t="s">
        <v>91</v>
      </c>
      <c r="E122" s="20"/>
      <c r="F122" s="23">
        <f t="shared" si="22"/>
        <v>100000</v>
      </c>
      <c r="G122" s="23">
        <f t="shared" si="22"/>
        <v>0</v>
      </c>
      <c r="H122" s="23">
        <f t="shared" si="22"/>
        <v>100000</v>
      </c>
      <c r="I122" s="19"/>
    </row>
    <row r="123" spans="1:9" ht="25.5">
      <c r="A123" s="15" t="s">
        <v>163</v>
      </c>
      <c r="B123" s="16" t="s">
        <v>7</v>
      </c>
      <c r="C123" s="16" t="s">
        <v>27</v>
      </c>
      <c r="D123" s="16" t="s">
        <v>91</v>
      </c>
      <c r="E123" s="20" t="s">
        <v>12</v>
      </c>
      <c r="F123" s="23">
        <f t="shared" si="22"/>
        <v>100000</v>
      </c>
      <c r="G123" s="23">
        <f t="shared" si="22"/>
        <v>0</v>
      </c>
      <c r="H123" s="23">
        <f t="shared" si="22"/>
        <v>100000</v>
      </c>
      <c r="I123" s="19"/>
    </row>
    <row r="124" spans="1:9" ht="38.25">
      <c r="A124" s="17" t="s">
        <v>164</v>
      </c>
      <c r="B124" s="14" t="s">
        <v>7</v>
      </c>
      <c r="C124" s="14" t="s">
        <v>27</v>
      </c>
      <c r="D124" s="14" t="s">
        <v>91</v>
      </c>
      <c r="E124" s="21" t="s">
        <v>13</v>
      </c>
      <c r="F124" s="24">
        <v>100000</v>
      </c>
      <c r="G124" s="24"/>
      <c r="H124" s="24">
        <f>F124+G124</f>
        <v>100000</v>
      </c>
      <c r="I124" s="19"/>
    </row>
    <row r="125" spans="1:9" ht="38.25">
      <c r="A125" s="15" t="s">
        <v>200</v>
      </c>
      <c r="B125" s="16" t="s">
        <v>7</v>
      </c>
      <c r="C125" s="16" t="s">
        <v>27</v>
      </c>
      <c r="D125" s="16" t="s">
        <v>92</v>
      </c>
      <c r="E125" s="20"/>
      <c r="F125" s="23">
        <f t="shared" ref="F125:H128" si="23">F126</f>
        <v>300000</v>
      </c>
      <c r="G125" s="23">
        <f t="shared" si="23"/>
        <v>82500</v>
      </c>
      <c r="H125" s="23">
        <f t="shared" si="23"/>
        <v>382500</v>
      </c>
      <c r="I125" s="19"/>
    </row>
    <row r="126" spans="1:9" ht="38.25">
      <c r="A126" s="15" t="s">
        <v>201</v>
      </c>
      <c r="B126" s="16" t="s">
        <v>7</v>
      </c>
      <c r="C126" s="16" t="s">
        <v>27</v>
      </c>
      <c r="D126" s="16" t="s">
        <v>93</v>
      </c>
      <c r="E126" s="20"/>
      <c r="F126" s="23">
        <f t="shared" si="23"/>
        <v>300000</v>
      </c>
      <c r="G126" s="23">
        <f t="shared" si="23"/>
        <v>82500</v>
      </c>
      <c r="H126" s="23">
        <f t="shared" si="23"/>
        <v>382500</v>
      </c>
      <c r="I126" s="19"/>
    </row>
    <row r="127" spans="1:9">
      <c r="A127" s="15" t="s">
        <v>202</v>
      </c>
      <c r="B127" s="16" t="s">
        <v>7</v>
      </c>
      <c r="C127" s="16" t="s">
        <v>27</v>
      </c>
      <c r="D127" s="16" t="s">
        <v>94</v>
      </c>
      <c r="E127" s="20"/>
      <c r="F127" s="23">
        <f t="shared" si="23"/>
        <v>300000</v>
      </c>
      <c r="G127" s="23">
        <f t="shared" si="23"/>
        <v>82500</v>
      </c>
      <c r="H127" s="23">
        <f t="shared" si="23"/>
        <v>382500</v>
      </c>
      <c r="I127" s="19"/>
    </row>
    <row r="128" spans="1:9" ht="25.5">
      <c r="A128" s="15" t="s">
        <v>163</v>
      </c>
      <c r="B128" s="16" t="s">
        <v>7</v>
      </c>
      <c r="C128" s="16" t="s">
        <v>27</v>
      </c>
      <c r="D128" s="16" t="s">
        <v>94</v>
      </c>
      <c r="E128" s="20" t="s">
        <v>12</v>
      </c>
      <c r="F128" s="23">
        <f t="shared" si="23"/>
        <v>300000</v>
      </c>
      <c r="G128" s="23">
        <f t="shared" si="23"/>
        <v>82500</v>
      </c>
      <c r="H128" s="23">
        <f t="shared" si="23"/>
        <v>382500</v>
      </c>
      <c r="I128" s="19"/>
    </row>
    <row r="129" spans="1:9" ht="38.25">
      <c r="A129" s="17" t="s">
        <v>164</v>
      </c>
      <c r="B129" s="14" t="s">
        <v>7</v>
      </c>
      <c r="C129" s="14" t="s">
        <v>27</v>
      </c>
      <c r="D129" s="14" t="s">
        <v>94</v>
      </c>
      <c r="E129" s="21" t="s">
        <v>13</v>
      </c>
      <c r="F129" s="24">
        <v>300000</v>
      </c>
      <c r="G129" s="24">
        <v>82500</v>
      </c>
      <c r="H129" s="24">
        <f>F129+G129</f>
        <v>382500</v>
      </c>
      <c r="I129" s="19"/>
    </row>
    <row r="130" spans="1:9">
      <c r="A130" s="15" t="s">
        <v>203</v>
      </c>
      <c r="B130" s="16" t="s">
        <v>7</v>
      </c>
      <c r="C130" s="16" t="s">
        <v>28</v>
      </c>
      <c r="D130" s="16"/>
      <c r="E130" s="20"/>
      <c r="F130" s="23">
        <f>F131+F155+F185</f>
        <v>137301497.09</v>
      </c>
      <c r="G130" s="23">
        <f>G131+G155+G185</f>
        <v>24585611.379999999</v>
      </c>
      <c r="H130" s="23">
        <f>H131+H155+H185</f>
        <v>161887108.46999997</v>
      </c>
      <c r="I130" s="19"/>
    </row>
    <row r="131" spans="1:9">
      <c r="A131" s="15" t="s">
        <v>204</v>
      </c>
      <c r="B131" s="16" t="s">
        <v>7</v>
      </c>
      <c r="C131" s="16" t="s">
        <v>29</v>
      </c>
      <c r="D131" s="16"/>
      <c r="E131" s="20"/>
      <c r="F131" s="23">
        <f>F132+F140+F145+F150</f>
        <v>67811839.680000007</v>
      </c>
      <c r="G131" s="23">
        <f>G132+G140+G145+G150</f>
        <v>22699611.379999999</v>
      </c>
      <c r="H131" s="23">
        <f>H132+H140+H145+H150</f>
        <v>90511451.059999987</v>
      </c>
      <c r="I131" s="19"/>
    </row>
    <row r="132" spans="1:9" ht="51">
      <c r="A132" s="30" t="s">
        <v>332</v>
      </c>
      <c r="B132" s="68" t="s">
        <v>7</v>
      </c>
      <c r="C132" s="68" t="s">
        <v>29</v>
      </c>
      <c r="D132" s="68" t="s">
        <v>152</v>
      </c>
      <c r="E132" s="13"/>
      <c r="F132" s="23">
        <f>F133</f>
        <v>60796255.329999998</v>
      </c>
      <c r="G132" s="23">
        <f>G133</f>
        <v>22626635.379999999</v>
      </c>
      <c r="H132" s="23">
        <f>H133</f>
        <v>83422890.709999993</v>
      </c>
      <c r="I132" s="19"/>
    </row>
    <row r="133" spans="1:9" ht="24.75" customHeight="1">
      <c r="A133" s="31" t="s">
        <v>155</v>
      </c>
      <c r="B133" s="68" t="s">
        <v>7</v>
      </c>
      <c r="C133" s="68" t="s">
        <v>29</v>
      </c>
      <c r="D133" s="68" t="s">
        <v>151</v>
      </c>
      <c r="E133" s="13"/>
      <c r="F133" s="23">
        <f>F134+F137</f>
        <v>60796255.329999998</v>
      </c>
      <c r="G133" s="23">
        <f t="shared" ref="G133:H133" si="24">G134+G137</f>
        <v>22626635.379999999</v>
      </c>
      <c r="H133" s="23">
        <f t="shared" si="24"/>
        <v>83422890.709999993</v>
      </c>
      <c r="I133" s="19"/>
    </row>
    <row r="134" spans="1:9" ht="119.25" customHeight="1">
      <c r="A134" s="56" t="s">
        <v>298</v>
      </c>
      <c r="B134" s="68" t="s">
        <v>7</v>
      </c>
      <c r="C134" s="68" t="s">
        <v>29</v>
      </c>
      <c r="D134" s="68" t="s">
        <v>153</v>
      </c>
      <c r="E134" s="13"/>
      <c r="F134" s="53">
        <f t="shared" ref="F134:H135" si="25">F135</f>
        <v>55846255.329999998</v>
      </c>
      <c r="G134" s="53">
        <f t="shared" si="25"/>
        <v>4178232.97</v>
      </c>
      <c r="H134" s="53">
        <f t="shared" si="25"/>
        <v>60024488.299999997</v>
      </c>
      <c r="I134" s="19"/>
    </row>
    <row r="135" spans="1:9" ht="25.5">
      <c r="A135" s="30" t="s">
        <v>55</v>
      </c>
      <c r="B135" s="68" t="s">
        <v>7</v>
      </c>
      <c r="C135" s="68" t="s">
        <v>29</v>
      </c>
      <c r="D135" s="68" t="s">
        <v>153</v>
      </c>
      <c r="E135" s="69" t="s">
        <v>30</v>
      </c>
      <c r="F135" s="53">
        <f t="shared" si="25"/>
        <v>55846255.329999998</v>
      </c>
      <c r="G135" s="53">
        <f t="shared" si="25"/>
        <v>4178232.97</v>
      </c>
      <c r="H135" s="53">
        <f t="shared" si="25"/>
        <v>60024488.299999997</v>
      </c>
      <c r="I135" s="19"/>
    </row>
    <row r="136" spans="1:9">
      <c r="A136" s="32" t="s">
        <v>56</v>
      </c>
      <c r="B136" s="70" t="s">
        <v>7</v>
      </c>
      <c r="C136" s="70" t="s">
        <v>29</v>
      </c>
      <c r="D136" s="70" t="s">
        <v>153</v>
      </c>
      <c r="E136" s="71" t="s">
        <v>31</v>
      </c>
      <c r="F136" s="54">
        <v>55846255.329999998</v>
      </c>
      <c r="G136" s="54">
        <v>4178232.97</v>
      </c>
      <c r="H136" s="54">
        <f>F136+G136</f>
        <v>60024488.299999997</v>
      </c>
      <c r="I136" s="19"/>
    </row>
    <row r="137" spans="1:9" ht="90" customHeight="1">
      <c r="A137" s="35" t="s">
        <v>281</v>
      </c>
      <c r="B137" s="38" t="s">
        <v>7</v>
      </c>
      <c r="C137" s="41" t="s">
        <v>29</v>
      </c>
      <c r="D137" s="41" t="s">
        <v>282</v>
      </c>
      <c r="E137" s="41"/>
      <c r="F137" s="55">
        <f>F138</f>
        <v>4950000</v>
      </c>
      <c r="G137" s="55">
        <f t="shared" ref="G137:H138" si="26">G138</f>
        <v>18448402.41</v>
      </c>
      <c r="H137" s="55">
        <f t="shared" si="26"/>
        <v>23398402.41</v>
      </c>
      <c r="I137" s="19"/>
    </row>
    <row r="138" spans="1:9" ht="25.5">
      <c r="A138" s="34" t="s">
        <v>55</v>
      </c>
      <c r="B138" s="38" t="s">
        <v>7</v>
      </c>
      <c r="C138" s="41" t="s">
        <v>29</v>
      </c>
      <c r="D138" s="41" t="s">
        <v>282</v>
      </c>
      <c r="E138" s="41" t="s">
        <v>30</v>
      </c>
      <c r="F138" s="36">
        <f>F139</f>
        <v>4950000</v>
      </c>
      <c r="G138" s="36">
        <f t="shared" si="26"/>
        <v>18448402.41</v>
      </c>
      <c r="H138" s="36">
        <f t="shared" si="26"/>
        <v>23398402.41</v>
      </c>
      <c r="I138" s="19"/>
    </row>
    <row r="139" spans="1:9">
      <c r="A139" s="46" t="s">
        <v>56</v>
      </c>
      <c r="B139" s="67" t="s">
        <v>7</v>
      </c>
      <c r="C139" s="45" t="s">
        <v>29</v>
      </c>
      <c r="D139" s="45" t="s">
        <v>282</v>
      </c>
      <c r="E139" s="45" t="s">
        <v>31</v>
      </c>
      <c r="F139" s="24">
        <v>4950000</v>
      </c>
      <c r="G139" s="24">
        <v>18448402.41</v>
      </c>
      <c r="H139" s="24">
        <f>F139+G139</f>
        <v>23398402.41</v>
      </c>
      <c r="I139" s="19"/>
    </row>
    <row r="140" spans="1:9" ht="63.75">
      <c r="A140" s="39" t="s">
        <v>154</v>
      </c>
      <c r="B140" s="38" t="s">
        <v>7</v>
      </c>
      <c r="C140" s="38" t="s">
        <v>29</v>
      </c>
      <c r="D140" s="38" t="s">
        <v>95</v>
      </c>
      <c r="E140" s="37"/>
      <c r="F140" s="23">
        <f>F141</f>
        <v>4108201.35</v>
      </c>
      <c r="G140" s="23">
        <f>G141</f>
        <v>0</v>
      </c>
      <c r="H140" s="23">
        <f>H141</f>
        <v>4108201.35</v>
      </c>
      <c r="I140" s="19"/>
    </row>
    <row r="141" spans="1:9" ht="25.5">
      <c r="A141" s="15" t="s">
        <v>155</v>
      </c>
      <c r="B141" s="16" t="s">
        <v>7</v>
      </c>
      <c r="C141" s="16" t="s">
        <v>29</v>
      </c>
      <c r="D141" s="16" t="s">
        <v>96</v>
      </c>
      <c r="E141" s="20"/>
      <c r="F141" s="23">
        <f>F142</f>
        <v>4108201.35</v>
      </c>
      <c r="G141" s="23">
        <f t="shared" ref="G141:H141" si="27">G142</f>
        <v>0</v>
      </c>
      <c r="H141" s="23">
        <f t="shared" si="27"/>
        <v>4108201.35</v>
      </c>
      <c r="I141" s="19"/>
    </row>
    <row r="142" spans="1:9" ht="87.75" customHeight="1">
      <c r="A142" s="15" t="s">
        <v>281</v>
      </c>
      <c r="B142" s="16" t="s">
        <v>7</v>
      </c>
      <c r="C142" s="16" t="s">
        <v>29</v>
      </c>
      <c r="D142" s="16" t="s">
        <v>97</v>
      </c>
      <c r="E142" s="20"/>
      <c r="F142" s="23">
        <f t="shared" ref="F142:H143" si="28">F143</f>
        <v>4108201.35</v>
      </c>
      <c r="G142" s="23">
        <f t="shared" si="28"/>
        <v>0</v>
      </c>
      <c r="H142" s="23">
        <f t="shared" si="28"/>
        <v>4108201.35</v>
      </c>
      <c r="I142" s="19"/>
    </row>
    <row r="143" spans="1:9" ht="25.5">
      <c r="A143" s="15" t="s">
        <v>55</v>
      </c>
      <c r="B143" s="16" t="s">
        <v>7</v>
      </c>
      <c r="C143" s="16" t="s">
        <v>29</v>
      </c>
      <c r="D143" s="16" t="s">
        <v>97</v>
      </c>
      <c r="E143" s="20" t="s">
        <v>30</v>
      </c>
      <c r="F143" s="23">
        <f t="shared" si="28"/>
        <v>4108201.35</v>
      </c>
      <c r="G143" s="23">
        <f t="shared" si="28"/>
        <v>0</v>
      </c>
      <c r="H143" s="23">
        <f t="shared" si="28"/>
        <v>4108201.35</v>
      </c>
      <c r="I143" s="19"/>
    </row>
    <row r="144" spans="1:9">
      <c r="A144" s="17" t="s">
        <v>56</v>
      </c>
      <c r="B144" s="14" t="s">
        <v>7</v>
      </c>
      <c r="C144" s="14" t="s">
        <v>29</v>
      </c>
      <c r="D144" s="14" t="s">
        <v>97</v>
      </c>
      <c r="E144" s="21" t="s">
        <v>31</v>
      </c>
      <c r="F144" s="24">
        <v>4108201.35</v>
      </c>
      <c r="G144" s="24"/>
      <c r="H144" s="24">
        <f>F144+G144</f>
        <v>4108201.35</v>
      </c>
      <c r="I144" s="19"/>
    </row>
    <row r="145" spans="1:9" ht="51">
      <c r="A145" s="15" t="s">
        <v>205</v>
      </c>
      <c r="B145" s="16" t="s">
        <v>7</v>
      </c>
      <c r="C145" s="16" t="s">
        <v>29</v>
      </c>
      <c r="D145" s="16" t="s">
        <v>98</v>
      </c>
      <c r="E145" s="20"/>
      <c r="F145" s="23">
        <f t="shared" ref="F145:H148" si="29">F146</f>
        <v>2894293</v>
      </c>
      <c r="G145" s="23">
        <f t="shared" si="29"/>
        <v>72976</v>
      </c>
      <c r="H145" s="23">
        <f t="shared" si="29"/>
        <v>2967269</v>
      </c>
      <c r="I145" s="19"/>
    </row>
    <row r="146" spans="1:9" ht="38.25">
      <c r="A146" s="15" t="s">
        <v>206</v>
      </c>
      <c r="B146" s="16" t="s">
        <v>7</v>
      </c>
      <c r="C146" s="16" t="s">
        <v>29</v>
      </c>
      <c r="D146" s="16" t="s">
        <v>99</v>
      </c>
      <c r="E146" s="20"/>
      <c r="F146" s="23">
        <f t="shared" si="29"/>
        <v>2894293</v>
      </c>
      <c r="G146" s="23">
        <f t="shared" si="29"/>
        <v>72976</v>
      </c>
      <c r="H146" s="23">
        <f t="shared" si="29"/>
        <v>2967269</v>
      </c>
      <c r="I146" s="19"/>
    </row>
    <row r="147" spans="1:9">
      <c r="A147" s="15" t="s">
        <v>207</v>
      </c>
      <c r="B147" s="16" t="s">
        <v>7</v>
      </c>
      <c r="C147" s="16" t="s">
        <v>29</v>
      </c>
      <c r="D147" s="16" t="s">
        <v>100</v>
      </c>
      <c r="E147" s="20"/>
      <c r="F147" s="23">
        <f t="shared" si="29"/>
        <v>2894293</v>
      </c>
      <c r="G147" s="23">
        <f t="shared" si="29"/>
        <v>72976</v>
      </c>
      <c r="H147" s="23">
        <f t="shared" si="29"/>
        <v>2967269</v>
      </c>
      <c r="I147" s="19"/>
    </row>
    <row r="148" spans="1:9" ht="25.5">
      <c r="A148" s="15" t="s">
        <v>163</v>
      </c>
      <c r="B148" s="16" t="s">
        <v>7</v>
      </c>
      <c r="C148" s="16" t="s">
        <v>29</v>
      </c>
      <c r="D148" s="16" t="s">
        <v>100</v>
      </c>
      <c r="E148" s="20" t="s">
        <v>12</v>
      </c>
      <c r="F148" s="23">
        <f t="shared" si="29"/>
        <v>2894293</v>
      </c>
      <c r="G148" s="23">
        <f t="shared" si="29"/>
        <v>72976</v>
      </c>
      <c r="H148" s="23">
        <f t="shared" si="29"/>
        <v>2967269</v>
      </c>
      <c r="I148" s="19"/>
    </row>
    <row r="149" spans="1:9" ht="38.25">
      <c r="A149" s="17" t="s">
        <v>164</v>
      </c>
      <c r="B149" s="14" t="s">
        <v>7</v>
      </c>
      <c r="C149" s="14" t="s">
        <v>29</v>
      </c>
      <c r="D149" s="14" t="s">
        <v>100</v>
      </c>
      <c r="E149" s="21" t="s">
        <v>13</v>
      </c>
      <c r="F149" s="24">
        <v>2894293</v>
      </c>
      <c r="G149" s="24">
        <v>72976</v>
      </c>
      <c r="H149" s="24">
        <f>F149+G149</f>
        <v>2967269</v>
      </c>
      <c r="I149" s="19"/>
    </row>
    <row r="150" spans="1:9">
      <c r="A150" s="34" t="s">
        <v>171</v>
      </c>
      <c r="B150" s="16" t="s">
        <v>7</v>
      </c>
      <c r="C150" s="41" t="s">
        <v>29</v>
      </c>
      <c r="D150" s="41" t="s">
        <v>72</v>
      </c>
      <c r="E150" s="41"/>
      <c r="F150" s="36">
        <f>F151</f>
        <v>13090</v>
      </c>
      <c r="G150" s="36">
        <f t="shared" ref="G150:H153" si="30">G151</f>
        <v>0</v>
      </c>
      <c r="H150" s="36">
        <f t="shared" si="30"/>
        <v>13090</v>
      </c>
      <c r="I150" s="19"/>
    </row>
    <row r="151" spans="1:9" ht="38.25">
      <c r="A151" s="15" t="s">
        <v>172</v>
      </c>
      <c r="B151" s="16" t="s">
        <v>7</v>
      </c>
      <c r="C151" s="41" t="s">
        <v>29</v>
      </c>
      <c r="D151" s="41" t="s">
        <v>73</v>
      </c>
      <c r="E151" s="41"/>
      <c r="F151" s="36">
        <f>F152</f>
        <v>13090</v>
      </c>
      <c r="G151" s="36">
        <f t="shared" si="30"/>
        <v>0</v>
      </c>
      <c r="H151" s="36">
        <f t="shared" si="30"/>
        <v>13090</v>
      </c>
      <c r="I151" s="19"/>
    </row>
    <row r="152" spans="1:9">
      <c r="A152" s="15" t="s">
        <v>173</v>
      </c>
      <c r="B152" s="16" t="s">
        <v>7</v>
      </c>
      <c r="C152" s="41" t="s">
        <v>29</v>
      </c>
      <c r="D152" s="41" t="s">
        <v>74</v>
      </c>
      <c r="E152" s="41"/>
      <c r="F152" s="36">
        <f>F153</f>
        <v>13090</v>
      </c>
      <c r="G152" s="36">
        <f t="shared" si="30"/>
        <v>0</v>
      </c>
      <c r="H152" s="36">
        <f t="shared" si="30"/>
        <v>13090</v>
      </c>
      <c r="I152" s="19"/>
    </row>
    <row r="153" spans="1:9" ht="25.5">
      <c r="A153" s="15" t="s">
        <v>163</v>
      </c>
      <c r="B153" s="16" t="s">
        <v>7</v>
      </c>
      <c r="C153" s="41" t="s">
        <v>29</v>
      </c>
      <c r="D153" s="41" t="s">
        <v>74</v>
      </c>
      <c r="E153" s="41" t="s">
        <v>12</v>
      </c>
      <c r="F153" s="36">
        <f>F154</f>
        <v>13090</v>
      </c>
      <c r="G153" s="36">
        <f t="shared" si="30"/>
        <v>0</v>
      </c>
      <c r="H153" s="36">
        <f t="shared" si="30"/>
        <v>13090</v>
      </c>
      <c r="I153" s="19"/>
    </row>
    <row r="154" spans="1:9" ht="38.25">
      <c r="A154" s="17" t="s">
        <v>164</v>
      </c>
      <c r="B154" s="14" t="s">
        <v>7</v>
      </c>
      <c r="C154" s="47" t="s">
        <v>29</v>
      </c>
      <c r="D154" s="47" t="s">
        <v>74</v>
      </c>
      <c r="E154" s="47" t="s">
        <v>13</v>
      </c>
      <c r="F154" s="24">
        <v>13090</v>
      </c>
      <c r="G154" s="24"/>
      <c r="H154" s="24">
        <f>F154+G154</f>
        <v>13090</v>
      </c>
      <c r="I154" s="19"/>
    </row>
    <row r="155" spans="1:9">
      <c r="A155" s="15" t="s">
        <v>208</v>
      </c>
      <c r="B155" s="16" t="s">
        <v>7</v>
      </c>
      <c r="C155" s="16" t="s">
        <v>32</v>
      </c>
      <c r="D155" s="16"/>
      <c r="E155" s="20"/>
      <c r="F155" s="23">
        <f>F156+F169+F180</f>
        <v>35373733.890000001</v>
      </c>
      <c r="G155" s="23">
        <f t="shared" ref="G155:H155" si="31">G156+G169+G180</f>
        <v>1886000</v>
      </c>
      <c r="H155" s="23">
        <f t="shared" si="31"/>
        <v>37259733.890000001</v>
      </c>
      <c r="I155" s="19"/>
    </row>
    <row r="156" spans="1:9" ht="63.75" customHeight="1">
      <c r="A156" s="15" t="s">
        <v>209</v>
      </c>
      <c r="B156" s="16" t="s">
        <v>7</v>
      </c>
      <c r="C156" s="16" t="s">
        <v>32</v>
      </c>
      <c r="D156" s="16" t="s">
        <v>101</v>
      </c>
      <c r="E156" s="20"/>
      <c r="F156" s="23">
        <f>F157</f>
        <v>19234430</v>
      </c>
      <c r="G156" s="23">
        <f>G157</f>
        <v>1886000</v>
      </c>
      <c r="H156" s="23">
        <f>H157</f>
        <v>21120430</v>
      </c>
      <c r="I156" s="19"/>
    </row>
    <row r="157" spans="1:9" ht="38.25">
      <c r="A157" s="15" t="s">
        <v>210</v>
      </c>
      <c r="B157" s="16" t="s">
        <v>7</v>
      </c>
      <c r="C157" s="16" t="s">
        <v>32</v>
      </c>
      <c r="D157" s="16" t="s">
        <v>102</v>
      </c>
      <c r="E157" s="20"/>
      <c r="F157" s="23">
        <f>F158+F163+F166</f>
        <v>19234430</v>
      </c>
      <c r="G157" s="23">
        <f t="shared" ref="G157:H157" si="32">G158+G163+G166</f>
        <v>1886000</v>
      </c>
      <c r="H157" s="23">
        <f t="shared" si="32"/>
        <v>21120430</v>
      </c>
      <c r="I157" s="19"/>
    </row>
    <row r="158" spans="1:9">
      <c r="A158" s="15" t="s">
        <v>211</v>
      </c>
      <c r="B158" s="16" t="s">
        <v>7</v>
      </c>
      <c r="C158" s="16" t="s">
        <v>32</v>
      </c>
      <c r="D158" s="16" t="s">
        <v>103</v>
      </c>
      <c r="E158" s="20"/>
      <c r="F158" s="23">
        <f>F159+F161</f>
        <v>4000000</v>
      </c>
      <c r="G158" s="23">
        <f>G159+G161</f>
        <v>1886000</v>
      </c>
      <c r="H158" s="23">
        <f>H159+H161</f>
        <v>5886000</v>
      </c>
      <c r="I158" s="19"/>
    </row>
    <row r="159" spans="1:9" ht="25.5">
      <c r="A159" s="15" t="s">
        <v>163</v>
      </c>
      <c r="B159" s="16" t="s">
        <v>7</v>
      </c>
      <c r="C159" s="16" t="s">
        <v>32</v>
      </c>
      <c r="D159" s="16" t="s">
        <v>103</v>
      </c>
      <c r="E159" s="20" t="s">
        <v>12</v>
      </c>
      <c r="F159" s="23">
        <f>F160</f>
        <v>3000000</v>
      </c>
      <c r="G159" s="23">
        <f>G160</f>
        <v>1209251</v>
      </c>
      <c r="H159" s="23">
        <f>H160</f>
        <v>4209251</v>
      </c>
      <c r="I159" s="19"/>
    </row>
    <row r="160" spans="1:9" ht="38.25">
      <c r="A160" s="17" t="s">
        <v>164</v>
      </c>
      <c r="B160" s="14" t="s">
        <v>7</v>
      </c>
      <c r="C160" s="14" t="s">
        <v>32</v>
      </c>
      <c r="D160" s="14" t="s">
        <v>103</v>
      </c>
      <c r="E160" s="21" t="s">
        <v>13</v>
      </c>
      <c r="F160" s="24">
        <v>3000000</v>
      </c>
      <c r="G160" s="24">
        <f>1886000-676749</f>
        <v>1209251</v>
      </c>
      <c r="H160" s="24">
        <f>F160+G160</f>
        <v>4209251</v>
      </c>
      <c r="I160" s="19"/>
    </row>
    <row r="161" spans="1:9">
      <c r="A161" s="15" t="s">
        <v>165</v>
      </c>
      <c r="B161" s="16" t="s">
        <v>7</v>
      </c>
      <c r="C161" s="16" t="s">
        <v>32</v>
      </c>
      <c r="D161" s="16" t="s">
        <v>103</v>
      </c>
      <c r="E161" s="20" t="s">
        <v>14</v>
      </c>
      <c r="F161" s="23">
        <f>F162</f>
        <v>1000000</v>
      </c>
      <c r="G161" s="23">
        <f>G162</f>
        <v>676749</v>
      </c>
      <c r="H161" s="23">
        <f>H162</f>
        <v>1676749</v>
      </c>
      <c r="I161" s="19"/>
    </row>
    <row r="162" spans="1:9" ht="51">
      <c r="A162" s="17" t="s">
        <v>184</v>
      </c>
      <c r="B162" s="14" t="s">
        <v>7</v>
      </c>
      <c r="C162" s="14" t="s">
        <v>32</v>
      </c>
      <c r="D162" s="14" t="s">
        <v>103</v>
      </c>
      <c r="E162" s="21" t="s">
        <v>22</v>
      </c>
      <c r="F162" s="24">
        <v>1000000</v>
      </c>
      <c r="G162" s="24">
        <v>676749</v>
      </c>
      <c r="H162" s="24">
        <f>F162+G162</f>
        <v>1676749</v>
      </c>
      <c r="I162" s="19"/>
    </row>
    <row r="163" spans="1:9" ht="25.5">
      <c r="A163" s="15" t="s">
        <v>212</v>
      </c>
      <c r="B163" s="16" t="s">
        <v>7</v>
      </c>
      <c r="C163" s="16" t="s">
        <v>32</v>
      </c>
      <c r="D163" s="16" t="s">
        <v>104</v>
      </c>
      <c r="E163" s="20"/>
      <c r="F163" s="23">
        <f t="shared" ref="F163:H164" si="33">F164</f>
        <v>4434430</v>
      </c>
      <c r="G163" s="23">
        <f t="shared" si="33"/>
        <v>0</v>
      </c>
      <c r="H163" s="23">
        <f t="shared" si="33"/>
        <v>4434430</v>
      </c>
      <c r="I163" s="19"/>
    </row>
    <row r="164" spans="1:9" ht="25.5">
      <c r="A164" s="15" t="s">
        <v>55</v>
      </c>
      <c r="B164" s="16" t="s">
        <v>7</v>
      </c>
      <c r="C164" s="16" t="s">
        <v>32</v>
      </c>
      <c r="D164" s="16" t="s">
        <v>104</v>
      </c>
      <c r="E164" s="20" t="s">
        <v>30</v>
      </c>
      <c r="F164" s="23">
        <f t="shared" si="33"/>
        <v>4434430</v>
      </c>
      <c r="G164" s="23">
        <f t="shared" si="33"/>
        <v>0</v>
      </c>
      <c r="H164" s="23">
        <f t="shared" si="33"/>
        <v>4434430</v>
      </c>
      <c r="I164" s="19"/>
    </row>
    <row r="165" spans="1:9" ht="102">
      <c r="A165" s="33" t="s">
        <v>213</v>
      </c>
      <c r="B165" s="16" t="s">
        <v>7</v>
      </c>
      <c r="C165" s="16" t="s">
        <v>32</v>
      </c>
      <c r="D165" s="16" t="s">
        <v>104</v>
      </c>
      <c r="E165" s="20" t="s">
        <v>33</v>
      </c>
      <c r="F165" s="24">
        <v>4434430</v>
      </c>
      <c r="G165" s="24"/>
      <c r="H165" s="24">
        <f>F165+G165</f>
        <v>4434430</v>
      </c>
      <c r="I165" s="19"/>
    </row>
    <row r="166" spans="1:9" ht="41.25" customHeight="1">
      <c r="A166" s="44" t="s">
        <v>283</v>
      </c>
      <c r="B166" s="16" t="s">
        <v>7</v>
      </c>
      <c r="C166" s="41" t="s">
        <v>32</v>
      </c>
      <c r="D166" s="41" t="s">
        <v>285</v>
      </c>
      <c r="E166" s="41"/>
      <c r="F166" s="36">
        <f>F167</f>
        <v>10800000</v>
      </c>
      <c r="G166" s="36">
        <f t="shared" ref="G166:H167" si="34">G167</f>
        <v>0</v>
      </c>
      <c r="H166" s="36">
        <f t="shared" si="34"/>
        <v>10800000</v>
      </c>
      <c r="I166" s="19"/>
    </row>
    <row r="167" spans="1:9" ht="27" customHeight="1">
      <c r="A167" s="44" t="s">
        <v>284</v>
      </c>
      <c r="B167" s="16" t="s">
        <v>7</v>
      </c>
      <c r="C167" s="41" t="s">
        <v>32</v>
      </c>
      <c r="D167" s="41" t="s">
        <v>285</v>
      </c>
      <c r="E167" s="41" t="s">
        <v>30</v>
      </c>
      <c r="F167" s="36">
        <f>F168</f>
        <v>10800000</v>
      </c>
      <c r="G167" s="36">
        <f t="shared" si="34"/>
        <v>0</v>
      </c>
      <c r="H167" s="36">
        <f t="shared" si="34"/>
        <v>10800000</v>
      </c>
      <c r="I167" s="19"/>
    </row>
    <row r="168" spans="1:9" ht="102" customHeight="1">
      <c r="A168" s="33" t="s">
        <v>213</v>
      </c>
      <c r="B168" s="18" t="s">
        <v>7</v>
      </c>
      <c r="C168" s="48" t="s">
        <v>32</v>
      </c>
      <c r="D168" s="48" t="s">
        <v>285</v>
      </c>
      <c r="E168" s="48" t="s">
        <v>33</v>
      </c>
      <c r="F168" s="24">
        <v>10800000</v>
      </c>
      <c r="G168" s="24"/>
      <c r="H168" s="24">
        <f>F168+G168</f>
        <v>10800000</v>
      </c>
      <c r="I168" s="19"/>
    </row>
    <row r="169" spans="1:9" ht="53.25" customHeight="1">
      <c r="A169" s="15" t="s">
        <v>214</v>
      </c>
      <c r="B169" s="16" t="s">
        <v>7</v>
      </c>
      <c r="C169" s="16" t="s">
        <v>32</v>
      </c>
      <c r="D169" s="16" t="s">
        <v>105</v>
      </c>
      <c r="E169" s="20"/>
      <c r="F169" s="23">
        <f t="shared" ref="F169:H175" si="35">F170</f>
        <v>6139303.8900000006</v>
      </c>
      <c r="G169" s="23">
        <f t="shared" si="35"/>
        <v>0</v>
      </c>
      <c r="H169" s="23">
        <f t="shared" si="35"/>
        <v>6139303.8900000006</v>
      </c>
      <c r="I169" s="19"/>
    </row>
    <row r="170" spans="1:9" ht="51">
      <c r="A170" s="15" t="s">
        <v>215</v>
      </c>
      <c r="B170" s="16" t="s">
        <v>7</v>
      </c>
      <c r="C170" s="16" t="s">
        <v>32</v>
      </c>
      <c r="D170" s="16" t="s">
        <v>106</v>
      </c>
      <c r="E170" s="20"/>
      <c r="F170" s="23">
        <f>F172+F174+F177</f>
        <v>6139303.8900000006</v>
      </c>
      <c r="G170" s="23">
        <f t="shared" ref="G170:H170" si="36">G172+G174+G177</f>
        <v>0</v>
      </c>
      <c r="H170" s="23">
        <f t="shared" si="36"/>
        <v>6139303.8900000006</v>
      </c>
      <c r="I170" s="19"/>
    </row>
    <row r="171" spans="1:9" ht="51">
      <c r="A171" s="15" t="s">
        <v>286</v>
      </c>
      <c r="B171" s="16" t="s">
        <v>7</v>
      </c>
      <c r="C171" s="41" t="s">
        <v>32</v>
      </c>
      <c r="D171" s="41" t="s">
        <v>287</v>
      </c>
      <c r="E171" s="41"/>
      <c r="F171" s="23">
        <f>F172</f>
        <v>2364327.2200000002</v>
      </c>
      <c r="G171" s="23">
        <f t="shared" ref="G171:H172" si="37">G172</f>
        <v>0</v>
      </c>
      <c r="H171" s="23">
        <f t="shared" si="37"/>
        <v>2364327.2200000002</v>
      </c>
      <c r="I171" s="19"/>
    </row>
    <row r="172" spans="1:9" ht="25.5">
      <c r="A172" s="15" t="s">
        <v>163</v>
      </c>
      <c r="B172" s="16" t="s">
        <v>7</v>
      </c>
      <c r="C172" s="41" t="s">
        <v>32</v>
      </c>
      <c r="D172" s="41" t="s">
        <v>287</v>
      </c>
      <c r="E172" s="41" t="s">
        <v>12</v>
      </c>
      <c r="F172" s="23">
        <f>F173</f>
        <v>2364327.2200000002</v>
      </c>
      <c r="G172" s="23">
        <f t="shared" si="37"/>
        <v>0</v>
      </c>
      <c r="H172" s="23">
        <f t="shared" si="37"/>
        <v>2364327.2200000002</v>
      </c>
      <c r="I172" s="19"/>
    </row>
    <row r="173" spans="1:9" ht="38.25">
      <c r="A173" s="17" t="s">
        <v>164</v>
      </c>
      <c r="B173" s="16" t="s">
        <v>7</v>
      </c>
      <c r="C173" s="49" t="s">
        <v>32</v>
      </c>
      <c r="D173" s="49" t="s">
        <v>287</v>
      </c>
      <c r="E173" s="49" t="s">
        <v>13</v>
      </c>
      <c r="F173" s="25">
        <v>2364327.2200000002</v>
      </c>
      <c r="G173" s="25"/>
      <c r="H173" s="25">
        <f>F173+G173</f>
        <v>2364327.2200000002</v>
      </c>
      <c r="I173" s="19"/>
    </row>
    <row r="174" spans="1:9">
      <c r="A174" s="15" t="s">
        <v>211</v>
      </c>
      <c r="B174" s="16" t="s">
        <v>7</v>
      </c>
      <c r="C174" s="16" t="s">
        <v>32</v>
      </c>
      <c r="D174" s="16" t="s">
        <v>107</v>
      </c>
      <c r="E174" s="20"/>
      <c r="F174" s="23">
        <f t="shared" si="35"/>
        <v>2020000</v>
      </c>
      <c r="G174" s="23">
        <f t="shared" si="35"/>
        <v>0</v>
      </c>
      <c r="H174" s="23">
        <f t="shared" si="35"/>
        <v>2020000</v>
      </c>
      <c r="I174" s="19"/>
    </row>
    <row r="175" spans="1:9" ht="25.5">
      <c r="A175" s="15" t="s">
        <v>163</v>
      </c>
      <c r="B175" s="16" t="s">
        <v>7</v>
      </c>
      <c r="C175" s="16" t="s">
        <v>32</v>
      </c>
      <c r="D175" s="16" t="s">
        <v>107</v>
      </c>
      <c r="E175" s="20" t="s">
        <v>12</v>
      </c>
      <c r="F175" s="23">
        <f t="shared" si="35"/>
        <v>2020000</v>
      </c>
      <c r="G175" s="23">
        <f t="shared" si="35"/>
        <v>0</v>
      </c>
      <c r="H175" s="23">
        <f t="shared" si="35"/>
        <v>2020000</v>
      </c>
      <c r="I175" s="19"/>
    </row>
    <row r="176" spans="1:9" ht="38.25">
      <c r="A176" s="63" t="s">
        <v>164</v>
      </c>
      <c r="B176" s="61" t="s">
        <v>7</v>
      </c>
      <c r="C176" s="61" t="s">
        <v>32</v>
      </c>
      <c r="D176" s="61" t="s">
        <v>107</v>
      </c>
      <c r="E176" s="62" t="s">
        <v>13</v>
      </c>
      <c r="F176" s="64">
        <v>2020000</v>
      </c>
      <c r="G176" s="64"/>
      <c r="H176" s="64">
        <f>F176+G176</f>
        <v>2020000</v>
      </c>
      <c r="I176" s="19"/>
    </row>
    <row r="177" spans="1:9" ht="38.25">
      <c r="A177" s="15" t="s">
        <v>289</v>
      </c>
      <c r="B177" s="16" t="s">
        <v>7</v>
      </c>
      <c r="C177" s="41" t="s">
        <v>32</v>
      </c>
      <c r="D177" s="41" t="s">
        <v>288</v>
      </c>
      <c r="E177" s="41"/>
      <c r="F177" s="36">
        <f>F178</f>
        <v>1754976.67</v>
      </c>
      <c r="G177" s="36">
        <f t="shared" ref="G177:H178" si="38">G178</f>
        <v>0</v>
      </c>
      <c r="H177" s="36">
        <f t="shared" si="38"/>
        <v>1754976.67</v>
      </c>
      <c r="I177" s="19"/>
    </row>
    <row r="178" spans="1:9" ht="25.5">
      <c r="A178" s="15" t="s">
        <v>163</v>
      </c>
      <c r="B178" s="16" t="s">
        <v>7</v>
      </c>
      <c r="C178" s="41" t="s">
        <v>32</v>
      </c>
      <c r="D178" s="41" t="s">
        <v>288</v>
      </c>
      <c r="E178" s="41" t="s">
        <v>12</v>
      </c>
      <c r="F178" s="36">
        <f>F179</f>
        <v>1754976.67</v>
      </c>
      <c r="G178" s="36">
        <f t="shared" si="38"/>
        <v>0</v>
      </c>
      <c r="H178" s="36">
        <f t="shared" si="38"/>
        <v>1754976.67</v>
      </c>
      <c r="I178" s="19"/>
    </row>
    <row r="179" spans="1:9" ht="38.25">
      <c r="A179" s="17" t="s">
        <v>164</v>
      </c>
      <c r="B179" s="14" t="s">
        <v>7</v>
      </c>
      <c r="C179" s="50" t="s">
        <v>32</v>
      </c>
      <c r="D179" s="50" t="s">
        <v>288</v>
      </c>
      <c r="E179" s="50" t="s">
        <v>13</v>
      </c>
      <c r="F179" s="24">
        <v>1754976.67</v>
      </c>
      <c r="G179" s="24"/>
      <c r="H179" s="24">
        <f>F179+G179</f>
        <v>1754976.67</v>
      </c>
      <c r="I179" s="19"/>
    </row>
    <row r="180" spans="1:9" ht="94.5" customHeight="1">
      <c r="A180" s="44" t="s">
        <v>310</v>
      </c>
      <c r="B180" s="16" t="s">
        <v>7</v>
      </c>
      <c r="C180" s="41" t="s">
        <v>32</v>
      </c>
      <c r="D180" s="41" t="s">
        <v>305</v>
      </c>
      <c r="E180" s="52"/>
      <c r="F180" s="36">
        <f>F181</f>
        <v>10000000</v>
      </c>
      <c r="G180" s="36">
        <f t="shared" ref="G180:H183" si="39">G181</f>
        <v>0</v>
      </c>
      <c r="H180" s="36">
        <f t="shared" si="39"/>
        <v>10000000</v>
      </c>
      <c r="I180" s="19"/>
    </row>
    <row r="181" spans="1:9" ht="66" customHeight="1">
      <c r="A181" s="15" t="s">
        <v>311</v>
      </c>
      <c r="B181" s="16" t="s">
        <v>7</v>
      </c>
      <c r="C181" s="41" t="s">
        <v>32</v>
      </c>
      <c r="D181" s="41" t="s">
        <v>304</v>
      </c>
      <c r="E181" s="52"/>
      <c r="F181" s="36">
        <f>F182</f>
        <v>10000000</v>
      </c>
      <c r="G181" s="36">
        <f t="shared" si="39"/>
        <v>0</v>
      </c>
      <c r="H181" s="36">
        <f t="shared" si="39"/>
        <v>10000000</v>
      </c>
      <c r="I181" s="19"/>
    </row>
    <row r="182" spans="1:9" ht="30" customHeight="1">
      <c r="A182" s="15" t="s">
        <v>309</v>
      </c>
      <c r="B182" s="16" t="s">
        <v>7</v>
      </c>
      <c r="C182" s="41" t="s">
        <v>32</v>
      </c>
      <c r="D182" s="41" t="s">
        <v>306</v>
      </c>
      <c r="E182" s="52"/>
      <c r="F182" s="36">
        <f>F183</f>
        <v>10000000</v>
      </c>
      <c r="G182" s="36">
        <f t="shared" si="39"/>
        <v>0</v>
      </c>
      <c r="H182" s="36">
        <f t="shared" si="39"/>
        <v>10000000</v>
      </c>
      <c r="I182" s="19"/>
    </row>
    <row r="183" spans="1:9">
      <c r="A183" s="15" t="s">
        <v>165</v>
      </c>
      <c r="B183" s="16" t="s">
        <v>7</v>
      </c>
      <c r="C183" s="41" t="s">
        <v>32</v>
      </c>
      <c r="D183" s="41" t="s">
        <v>306</v>
      </c>
      <c r="E183" s="41" t="s">
        <v>14</v>
      </c>
      <c r="F183" s="36">
        <f>F184</f>
        <v>10000000</v>
      </c>
      <c r="G183" s="36">
        <f t="shared" si="39"/>
        <v>0</v>
      </c>
      <c r="H183" s="36">
        <f t="shared" si="39"/>
        <v>10000000</v>
      </c>
      <c r="I183" s="19"/>
    </row>
    <row r="184" spans="1:9" ht="51">
      <c r="A184" s="17" t="s">
        <v>184</v>
      </c>
      <c r="B184" s="18" t="s">
        <v>7</v>
      </c>
      <c r="C184" s="60" t="s">
        <v>32</v>
      </c>
      <c r="D184" s="60" t="s">
        <v>306</v>
      </c>
      <c r="E184" s="52" t="s">
        <v>22</v>
      </c>
      <c r="F184" s="24">
        <v>10000000</v>
      </c>
      <c r="G184" s="24"/>
      <c r="H184" s="24">
        <f>F184+G184</f>
        <v>10000000</v>
      </c>
      <c r="I184" s="19"/>
    </row>
    <row r="185" spans="1:9">
      <c r="A185" s="15" t="s">
        <v>216</v>
      </c>
      <c r="B185" s="16" t="s">
        <v>7</v>
      </c>
      <c r="C185" s="16" t="s">
        <v>34</v>
      </c>
      <c r="D185" s="16"/>
      <c r="E185" s="20"/>
      <c r="F185" s="23">
        <f>F186+F191</f>
        <v>34115923.519999996</v>
      </c>
      <c r="G185" s="23">
        <f>G186+G191</f>
        <v>0</v>
      </c>
      <c r="H185" s="23">
        <f>H186+H191</f>
        <v>34115923.519999996</v>
      </c>
      <c r="I185" s="19"/>
    </row>
    <row r="186" spans="1:9" ht="51">
      <c r="A186" s="15" t="s">
        <v>209</v>
      </c>
      <c r="B186" s="16" t="s">
        <v>7</v>
      </c>
      <c r="C186" s="16" t="s">
        <v>34</v>
      </c>
      <c r="D186" s="16" t="s">
        <v>101</v>
      </c>
      <c r="E186" s="20"/>
      <c r="F186" s="23">
        <f>F187</f>
        <v>1280000</v>
      </c>
      <c r="G186" s="23">
        <f t="shared" ref="G186:H186" si="40">G187</f>
        <v>0</v>
      </c>
      <c r="H186" s="23">
        <f t="shared" si="40"/>
        <v>1280000</v>
      </c>
      <c r="I186" s="19"/>
    </row>
    <row r="187" spans="1:9" ht="27.75" customHeight="1">
      <c r="A187" s="15" t="s">
        <v>290</v>
      </c>
      <c r="B187" s="16" t="s">
        <v>7</v>
      </c>
      <c r="C187" s="41" t="s">
        <v>34</v>
      </c>
      <c r="D187" s="41" t="s">
        <v>291</v>
      </c>
      <c r="E187" s="41"/>
      <c r="F187" s="36">
        <f>F188</f>
        <v>1280000</v>
      </c>
      <c r="G187" s="36">
        <f t="shared" ref="G187:H189" si="41">G188</f>
        <v>0</v>
      </c>
      <c r="H187" s="36">
        <f t="shared" si="41"/>
        <v>1280000</v>
      </c>
      <c r="I187" s="19"/>
    </row>
    <row r="188" spans="1:9" ht="38.25">
      <c r="A188" s="15" t="s">
        <v>293</v>
      </c>
      <c r="B188" s="16" t="s">
        <v>7</v>
      </c>
      <c r="C188" s="41" t="s">
        <v>34</v>
      </c>
      <c r="D188" s="41" t="s">
        <v>292</v>
      </c>
      <c r="E188" s="41"/>
      <c r="F188" s="36">
        <f>F189</f>
        <v>1280000</v>
      </c>
      <c r="G188" s="36">
        <f t="shared" si="41"/>
        <v>0</v>
      </c>
      <c r="H188" s="36">
        <f t="shared" si="41"/>
        <v>1280000</v>
      </c>
      <c r="I188" s="19"/>
    </row>
    <row r="189" spans="1:9" ht="25.5">
      <c r="A189" s="15" t="s">
        <v>163</v>
      </c>
      <c r="B189" s="16" t="s">
        <v>7</v>
      </c>
      <c r="C189" s="41" t="s">
        <v>34</v>
      </c>
      <c r="D189" s="41" t="s">
        <v>292</v>
      </c>
      <c r="E189" s="41" t="s">
        <v>12</v>
      </c>
      <c r="F189" s="36">
        <f>F190</f>
        <v>1280000</v>
      </c>
      <c r="G189" s="36">
        <f t="shared" si="41"/>
        <v>0</v>
      </c>
      <c r="H189" s="36">
        <f t="shared" si="41"/>
        <v>1280000</v>
      </c>
      <c r="I189" s="19"/>
    </row>
    <row r="190" spans="1:9" ht="38.25">
      <c r="A190" s="17" t="s">
        <v>164</v>
      </c>
      <c r="B190" s="18" t="s">
        <v>7</v>
      </c>
      <c r="C190" s="51" t="s">
        <v>34</v>
      </c>
      <c r="D190" s="51" t="s">
        <v>292</v>
      </c>
      <c r="E190" s="51" t="s">
        <v>13</v>
      </c>
      <c r="F190" s="24">
        <v>1280000</v>
      </c>
      <c r="G190" s="24"/>
      <c r="H190" s="24">
        <f>F190+G190</f>
        <v>1280000</v>
      </c>
      <c r="I190" s="19"/>
    </row>
    <row r="191" spans="1:9" ht="51">
      <c r="A191" s="15" t="s">
        <v>217</v>
      </c>
      <c r="B191" s="16" t="s">
        <v>7</v>
      </c>
      <c r="C191" s="16" t="s">
        <v>34</v>
      </c>
      <c r="D191" s="16" t="s">
        <v>108</v>
      </c>
      <c r="E191" s="20"/>
      <c r="F191" s="23">
        <f>F192</f>
        <v>32835923.52</v>
      </c>
      <c r="G191" s="23">
        <f>G192</f>
        <v>0</v>
      </c>
      <c r="H191" s="23">
        <f>H192</f>
        <v>32835923.52</v>
      </c>
      <c r="I191" s="19"/>
    </row>
    <row r="192" spans="1:9" ht="51">
      <c r="A192" s="15" t="s">
        <v>218</v>
      </c>
      <c r="B192" s="16" t="s">
        <v>7</v>
      </c>
      <c r="C192" s="16" t="s">
        <v>34</v>
      </c>
      <c r="D192" s="16" t="s">
        <v>109</v>
      </c>
      <c r="E192" s="20"/>
      <c r="F192" s="23">
        <f>F193+F198+F201+F206</f>
        <v>32835923.52</v>
      </c>
      <c r="G192" s="23">
        <f>G193+G198+G201+G206</f>
        <v>0</v>
      </c>
      <c r="H192" s="23">
        <f>H193+H198+H201+H206</f>
        <v>32835923.52</v>
      </c>
      <c r="I192" s="19"/>
    </row>
    <row r="193" spans="1:9">
      <c r="A193" s="15" t="s">
        <v>219</v>
      </c>
      <c r="B193" s="16" t="s">
        <v>7</v>
      </c>
      <c r="C193" s="16" t="s">
        <v>34</v>
      </c>
      <c r="D193" s="16" t="s">
        <v>110</v>
      </c>
      <c r="E193" s="20"/>
      <c r="F193" s="23">
        <f>F194+F196</f>
        <v>14200000</v>
      </c>
      <c r="G193" s="23">
        <f>G194+G196</f>
        <v>0</v>
      </c>
      <c r="H193" s="23">
        <f>H194+H196</f>
        <v>14200000</v>
      </c>
      <c r="I193" s="19"/>
    </row>
    <row r="194" spans="1:9" ht="25.5">
      <c r="A194" s="15" t="s">
        <v>163</v>
      </c>
      <c r="B194" s="16" t="s">
        <v>7</v>
      </c>
      <c r="C194" s="16" t="s">
        <v>34</v>
      </c>
      <c r="D194" s="16" t="s">
        <v>110</v>
      </c>
      <c r="E194" s="20" t="s">
        <v>12</v>
      </c>
      <c r="F194" s="23">
        <f>F195</f>
        <v>13000000</v>
      </c>
      <c r="G194" s="23">
        <f>G195</f>
        <v>0</v>
      </c>
      <c r="H194" s="23">
        <f>H195</f>
        <v>13000000</v>
      </c>
      <c r="I194" s="19"/>
    </row>
    <row r="195" spans="1:9" ht="38.25">
      <c r="A195" s="17" t="s">
        <v>164</v>
      </c>
      <c r="B195" s="14" t="s">
        <v>7</v>
      </c>
      <c r="C195" s="14" t="s">
        <v>34</v>
      </c>
      <c r="D195" s="14" t="s">
        <v>110</v>
      </c>
      <c r="E195" s="21" t="s">
        <v>13</v>
      </c>
      <c r="F195" s="24">
        <v>13000000</v>
      </c>
      <c r="G195" s="24"/>
      <c r="H195" s="24">
        <f>F195+G195</f>
        <v>13000000</v>
      </c>
      <c r="I195" s="19"/>
    </row>
    <row r="196" spans="1:9">
      <c r="A196" s="15" t="s">
        <v>165</v>
      </c>
      <c r="B196" s="16" t="s">
        <v>7</v>
      </c>
      <c r="C196" s="16" t="s">
        <v>34</v>
      </c>
      <c r="D196" s="16" t="s">
        <v>110</v>
      </c>
      <c r="E196" s="20" t="s">
        <v>14</v>
      </c>
      <c r="F196" s="23">
        <f>F197</f>
        <v>1200000</v>
      </c>
      <c r="G196" s="23">
        <f>G197</f>
        <v>0</v>
      </c>
      <c r="H196" s="23">
        <f>H197</f>
        <v>1200000</v>
      </c>
      <c r="I196" s="19"/>
    </row>
    <row r="197" spans="1:9" ht="51">
      <c r="A197" s="17" t="s">
        <v>184</v>
      </c>
      <c r="B197" s="14" t="s">
        <v>7</v>
      </c>
      <c r="C197" s="14" t="s">
        <v>34</v>
      </c>
      <c r="D197" s="14" t="s">
        <v>110</v>
      </c>
      <c r="E197" s="21" t="s">
        <v>22</v>
      </c>
      <c r="F197" s="24">
        <v>1200000</v>
      </c>
      <c r="G197" s="24"/>
      <c r="H197" s="24">
        <f>F197+G197</f>
        <v>1200000</v>
      </c>
      <c r="I197" s="19"/>
    </row>
    <row r="198" spans="1:9">
      <c r="A198" s="15" t="s">
        <v>220</v>
      </c>
      <c r="B198" s="16" t="s">
        <v>7</v>
      </c>
      <c r="C198" s="16" t="s">
        <v>34</v>
      </c>
      <c r="D198" s="16" t="s">
        <v>111</v>
      </c>
      <c r="E198" s="20"/>
      <c r="F198" s="23">
        <f t="shared" ref="F198:H199" si="42">F199</f>
        <v>2330000</v>
      </c>
      <c r="G198" s="23">
        <f t="shared" si="42"/>
        <v>0</v>
      </c>
      <c r="H198" s="23">
        <f t="shared" si="42"/>
        <v>2330000</v>
      </c>
      <c r="I198" s="19"/>
    </row>
    <row r="199" spans="1:9" ht="25.5">
      <c r="A199" s="15" t="s">
        <v>163</v>
      </c>
      <c r="B199" s="16" t="s">
        <v>7</v>
      </c>
      <c r="C199" s="16" t="s">
        <v>34</v>
      </c>
      <c r="D199" s="16" t="s">
        <v>111</v>
      </c>
      <c r="E199" s="20" t="s">
        <v>12</v>
      </c>
      <c r="F199" s="23">
        <f t="shared" si="42"/>
        <v>2330000</v>
      </c>
      <c r="G199" s="23">
        <f t="shared" si="42"/>
        <v>0</v>
      </c>
      <c r="H199" s="23">
        <f t="shared" si="42"/>
        <v>2330000</v>
      </c>
      <c r="I199" s="19"/>
    </row>
    <row r="200" spans="1:9" ht="38.25">
      <c r="A200" s="17" t="s">
        <v>164</v>
      </c>
      <c r="B200" s="14" t="s">
        <v>7</v>
      </c>
      <c r="C200" s="14" t="s">
        <v>34</v>
      </c>
      <c r="D200" s="14" t="s">
        <v>111</v>
      </c>
      <c r="E200" s="21" t="s">
        <v>13</v>
      </c>
      <c r="F200" s="24">
        <v>2330000</v>
      </c>
      <c r="G200" s="24"/>
      <c r="H200" s="24">
        <f>F200+G200</f>
        <v>2330000</v>
      </c>
      <c r="I200" s="19"/>
    </row>
    <row r="201" spans="1:9">
      <c r="A201" s="15" t="s">
        <v>221</v>
      </c>
      <c r="B201" s="16" t="s">
        <v>7</v>
      </c>
      <c r="C201" s="16" t="s">
        <v>34</v>
      </c>
      <c r="D201" s="16" t="s">
        <v>112</v>
      </c>
      <c r="E201" s="20"/>
      <c r="F201" s="23">
        <f>F202+F204</f>
        <v>2554838</v>
      </c>
      <c r="G201" s="23">
        <f>G202+G204</f>
        <v>0</v>
      </c>
      <c r="H201" s="23">
        <f>H202+H204</f>
        <v>2554838</v>
      </c>
      <c r="I201" s="19"/>
    </row>
    <row r="202" spans="1:9" ht="25.5">
      <c r="A202" s="15" t="s">
        <v>163</v>
      </c>
      <c r="B202" s="16" t="s">
        <v>7</v>
      </c>
      <c r="C202" s="16" t="s">
        <v>34</v>
      </c>
      <c r="D202" s="16" t="s">
        <v>112</v>
      </c>
      <c r="E202" s="20" t="s">
        <v>12</v>
      </c>
      <c r="F202" s="23">
        <f>F203</f>
        <v>1654838</v>
      </c>
      <c r="G202" s="23">
        <f>G203</f>
        <v>0</v>
      </c>
      <c r="H202" s="23">
        <f>H203</f>
        <v>1654838</v>
      </c>
      <c r="I202" s="19"/>
    </row>
    <row r="203" spans="1:9" ht="38.25">
      <c r="A203" s="17" t="s">
        <v>164</v>
      </c>
      <c r="B203" s="14" t="s">
        <v>7</v>
      </c>
      <c r="C203" s="14" t="s">
        <v>34</v>
      </c>
      <c r="D203" s="14" t="s">
        <v>112</v>
      </c>
      <c r="E203" s="21" t="s">
        <v>13</v>
      </c>
      <c r="F203" s="24">
        <v>1654838</v>
      </c>
      <c r="G203" s="24"/>
      <c r="H203" s="24">
        <f>F203+G203</f>
        <v>1654838</v>
      </c>
      <c r="I203" s="19"/>
    </row>
    <row r="204" spans="1:9">
      <c r="A204" s="15" t="s">
        <v>165</v>
      </c>
      <c r="B204" s="16" t="s">
        <v>7</v>
      </c>
      <c r="C204" s="16" t="s">
        <v>34</v>
      </c>
      <c r="D204" s="16" t="s">
        <v>112</v>
      </c>
      <c r="E204" s="20" t="s">
        <v>14</v>
      </c>
      <c r="F204" s="23">
        <f>F205</f>
        <v>900000</v>
      </c>
      <c r="G204" s="23">
        <f>G205</f>
        <v>0</v>
      </c>
      <c r="H204" s="23">
        <f>H205</f>
        <v>900000</v>
      </c>
      <c r="I204" s="19"/>
    </row>
    <row r="205" spans="1:9" ht="51">
      <c r="A205" s="17" t="s">
        <v>184</v>
      </c>
      <c r="B205" s="14" t="s">
        <v>7</v>
      </c>
      <c r="C205" s="14" t="s">
        <v>34</v>
      </c>
      <c r="D205" s="14" t="s">
        <v>112</v>
      </c>
      <c r="E205" s="21" t="s">
        <v>22</v>
      </c>
      <c r="F205" s="24">
        <v>900000</v>
      </c>
      <c r="G205" s="24"/>
      <c r="H205" s="24">
        <f>F205+G205</f>
        <v>900000</v>
      </c>
      <c r="I205" s="19"/>
    </row>
    <row r="206" spans="1:9" ht="25.5">
      <c r="A206" s="15" t="s">
        <v>222</v>
      </c>
      <c r="B206" s="16" t="s">
        <v>7</v>
      </c>
      <c r="C206" s="16" t="s">
        <v>34</v>
      </c>
      <c r="D206" s="16" t="s">
        <v>113</v>
      </c>
      <c r="E206" s="20"/>
      <c r="F206" s="23">
        <f>F207+F209</f>
        <v>13751085.52</v>
      </c>
      <c r="G206" s="23">
        <f>G207+G209</f>
        <v>0</v>
      </c>
      <c r="H206" s="23">
        <f>H207+H209</f>
        <v>13751085.52</v>
      </c>
      <c r="I206" s="19"/>
    </row>
    <row r="207" spans="1:9" ht="25.5">
      <c r="A207" s="15" t="s">
        <v>163</v>
      </c>
      <c r="B207" s="16" t="s">
        <v>7</v>
      </c>
      <c r="C207" s="16" t="s">
        <v>34</v>
      </c>
      <c r="D207" s="16" t="s">
        <v>113</v>
      </c>
      <c r="E207" s="20" t="s">
        <v>12</v>
      </c>
      <c r="F207" s="23">
        <f>F208</f>
        <v>13121085.52</v>
      </c>
      <c r="G207" s="23">
        <f>G208</f>
        <v>0</v>
      </c>
      <c r="H207" s="23">
        <f>H208</f>
        <v>13121085.52</v>
      </c>
      <c r="I207" s="19"/>
    </row>
    <row r="208" spans="1:9" ht="38.25">
      <c r="A208" s="17" t="s">
        <v>164</v>
      </c>
      <c r="B208" s="14" t="s">
        <v>7</v>
      </c>
      <c r="C208" s="14" t="s">
        <v>34</v>
      </c>
      <c r="D208" s="14" t="s">
        <v>113</v>
      </c>
      <c r="E208" s="21" t="s">
        <v>13</v>
      </c>
      <c r="F208" s="24">
        <v>13121085.52</v>
      </c>
      <c r="G208" s="24"/>
      <c r="H208" s="24">
        <f>F208+G208</f>
        <v>13121085.52</v>
      </c>
      <c r="I208" s="19"/>
    </row>
    <row r="209" spans="1:9">
      <c r="A209" s="15" t="s">
        <v>165</v>
      </c>
      <c r="B209" s="16" t="s">
        <v>7</v>
      </c>
      <c r="C209" s="16" t="s">
        <v>34</v>
      </c>
      <c r="D209" s="16" t="s">
        <v>113</v>
      </c>
      <c r="E209" s="20" t="s">
        <v>14</v>
      </c>
      <c r="F209" s="23">
        <f>F210</f>
        <v>630000</v>
      </c>
      <c r="G209" s="23">
        <f>G210</f>
        <v>0</v>
      </c>
      <c r="H209" s="23">
        <f>H210</f>
        <v>630000</v>
      </c>
      <c r="I209" s="19"/>
    </row>
    <row r="210" spans="1:9" ht="51">
      <c r="A210" s="17" t="s">
        <v>184</v>
      </c>
      <c r="B210" s="14" t="s">
        <v>7</v>
      </c>
      <c r="C210" s="14" t="s">
        <v>34</v>
      </c>
      <c r="D210" s="14" t="s">
        <v>113</v>
      </c>
      <c r="E210" s="21" t="s">
        <v>22</v>
      </c>
      <c r="F210" s="24">
        <v>630000</v>
      </c>
      <c r="G210" s="24"/>
      <c r="H210" s="24">
        <f>F210+G210</f>
        <v>630000</v>
      </c>
      <c r="I210" s="19"/>
    </row>
    <row r="211" spans="1:9">
      <c r="A211" s="15" t="s">
        <v>223</v>
      </c>
      <c r="B211" s="16" t="s">
        <v>7</v>
      </c>
      <c r="C211" s="16" t="s">
        <v>35</v>
      </c>
      <c r="D211" s="16"/>
      <c r="E211" s="20"/>
      <c r="F211" s="23">
        <f t="shared" ref="F211:H211" si="43">F212</f>
        <v>35939000</v>
      </c>
      <c r="G211" s="23">
        <f t="shared" si="43"/>
        <v>440968</v>
      </c>
      <c r="H211" s="23">
        <f t="shared" si="43"/>
        <v>36379968</v>
      </c>
      <c r="I211" s="19"/>
    </row>
    <row r="212" spans="1:9">
      <c r="A212" s="15" t="s">
        <v>224</v>
      </c>
      <c r="B212" s="16" t="s">
        <v>7</v>
      </c>
      <c r="C212" s="16" t="s">
        <v>36</v>
      </c>
      <c r="D212" s="16"/>
      <c r="E212" s="20"/>
      <c r="F212" s="23">
        <f>F213+F250</f>
        <v>35939000</v>
      </c>
      <c r="G212" s="23">
        <f t="shared" ref="G212:H212" si="44">G213+G250</f>
        <v>440968</v>
      </c>
      <c r="H212" s="23">
        <f t="shared" si="44"/>
        <v>36379968</v>
      </c>
      <c r="I212" s="19"/>
    </row>
    <row r="213" spans="1:9" ht="38.25">
      <c r="A213" s="15" t="s">
        <v>225</v>
      </c>
      <c r="B213" s="16" t="s">
        <v>7</v>
      </c>
      <c r="C213" s="16" t="s">
        <v>36</v>
      </c>
      <c r="D213" s="16" t="s">
        <v>114</v>
      </c>
      <c r="E213" s="20"/>
      <c r="F213" s="23">
        <f>F214+F226+F235+F240+F246</f>
        <v>35939000</v>
      </c>
      <c r="G213" s="23">
        <f>G214+G226+G235+G240+G246</f>
        <v>253000</v>
      </c>
      <c r="H213" s="23">
        <f>H214+H226+H235+H240+H246</f>
        <v>36192000</v>
      </c>
      <c r="I213" s="19"/>
    </row>
    <row r="214" spans="1:9" ht="38.25">
      <c r="A214" s="15" t="s">
        <v>226</v>
      </c>
      <c r="B214" s="16" t="s">
        <v>7</v>
      </c>
      <c r="C214" s="16" t="s">
        <v>36</v>
      </c>
      <c r="D214" s="16" t="s">
        <v>115</v>
      </c>
      <c r="E214" s="20"/>
      <c r="F214" s="23">
        <f>F215</f>
        <v>15430000</v>
      </c>
      <c r="G214" s="23">
        <f>G215</f>
        <v>113000</v>
      </c>
      <c r="H214" s="23">
        <f>H215</f>
        <v>15543000</v>
      </c>
      <c r="I214" s="19"/>
    </row>
    <row r="215" spans="1:9" ht="25.5">
      <c r="A215" s="15" t="s">
        <v>227</v>
      </c>
      <c r="B215" s="16" t="s">
        <v>7</v>
      </c>
      <c r="C215" s="16" t="s">
        <v>36</v>
      </c>
      <c r="D215" s="16" t="s">
        <v>116</v>
      </c>
      <c r="E215" s="20"/>
      <c r="F215" s="23">
        <f>F216+F223</f>
        <v>15430000</v>
      </c>
      <c r="G215" s="23">
        <f>G216+G223</f>
        <v>113000</v>
      </c>
      <c r="H215" s="23">
        <f>H216+H223</f>
        <v>15543000</v>
      </c>
      <c r="I215" s="19"/>
    </row>
    <row r="216" spans="1:9" ht="25.5">
      <c r="A216" s="15" t="s">
        <v>228</v>
      </c>
      <c r="B216" s="16" t="s">
        <v>7</v>
      </c>
      <c r="C216" s="16" t="s">
        <v>36</v>
      </c>
      <c r="D216" s="16" t="s">
        <v>117</v>
      </c>
      <c r="E216" s="20"/>
      <c r="F216" s="23">
        <f>F217+F219+F221</f>
        <v>2441000</v>
      </c>
      <c r="G216" s="23">
        <f>G217+G219+G221</f>
        <v>113000</v>
      </c>
      <c r="H216" s="23">
        <f>H217+H219+H221</f>
        <v>2554000</v>
      </c>
      <c r="I216" s="19"/>
    </row>
    <row r="217" spans="1:9" ht="63.75">
      <c r="A217" s="15" t="s">
        <v>160</v>
      </c>
      <c r="B217" s="16" t="s">
        <v>7</v>
      </c>
      <c r="C217" s="16" t="s">
        <v>36</v>
      </c>
      <c r="D217" s="16" t="s">
        <v>117</v>
      </c>
      <c r="E217" s="20" t="s">
        <v>10</v>
      </c>
      <c r="F217" s="23">
        <f>F218</f>
        <v>1607500</v>
      </c>
      <c r="G217" s="23">
        <f>G218</f>
        <v>114971.2</v>
      </c>
      <c r="H217" s="23">
        <f>H218</f>
        <v>1722471.2</v>
      </c>
      <c r="I217" s="19"/>
    </row>
    <row r="218" spans="1:9" ht="25.5">
      <c r="A218" s="17" t="s">
        <v>229</v>
      </c>
      <c r="B218" s="14" t="s">
        <v>7</v>
      </c>
      <c r="C218" s="14" t="s">
        <v>36</v>
      </c>
      <c r="D218" s="14" t="s">
        <v>117</v>
      </c>
      <c r="E218" s="21" t="s">
        <v>37</v>
      </c>
      <c r="F218" s="24">
        <v>1607500</v>
      </c>
      <c r="G218" s="24">
        <f>113000+1971.2</f>
        <v>114971.2</v>
      </c>
      <c r="H218" s="24">
        <f>F218+G218</f>
        <v>1722471.2</v>
      </c>
      <c r="I218" s="27"/>
    </row>
    <row r="219" spans="1:9" ht="25.5">
      <c r="A219" s="15" t="s">
        <v>163</v>
      </c>
      <c r="B219" s="16" t="s">
        <v>7</v>
      </c>
      <c r="C219" s="16" t="s">
        <v>36</v>
      </c>
      <c r="D219" s="16" t="s">
        <v>117</v>
      </c>
      <c r="E219" s="20" t="s">
        <v>12</v>
      </c>
      <c r="F219" s="23">
        <f>F220</f>
        <v>832500</v>
      </c>
      <c r="G219" s="23">
        <f>G220</f>
        <v>-1971.2</v>
      </c>
      <c r="H219" s="23">
        <f>H220</f>
        <v>830528.8</v>
      </c>
      <c r="I219" s="19"/>
    </row>
    <row r="220" spans="1:9" ht="38.25">
      <c r="A220" s="17" t="s">
        <v>164</v>
      </c>
      <c r="B220" s="14" t="s">
        <v>7</v>
      </c>
      <c r="C220" s="14" t="s">
        <v>36</v>
      </c>
      <c r="D220" s="14" t="s">
        <v>117</v>
      </c>
      <c r="E220" s="21" t="s">
        <v>13</v>
      </c>
      <c r="F220" s="24">
        <v>832500</v>
      </c>
      <c r="G220" s="24">
        <v>-1971.2</v>
      </c>
      <c r="H220" s="24">
        <f>F220+G220</f>
        <v>830528.8</v>
      </c>
      <c r="I220" s="27"/>
    </row>
    <row r="221" spans="1:9">
      <c r="A221" s="15" t="s">
        <v>165</v>
      </c>
      <c r="B221" s="16" t="s">
        <v>7</v>
      </c>
      <c r="C221" s="16" t="s">
        <v>36</v>
      </c>
      <c r="D221" s="16" t="s">
        <v>117</v>
      </c>
      <c r="E221" s="20" t="s">
        <v>14</v>
      </c>
      <c r="F221" s="23">
        <f>F222</f>
        <v>1000</v>
      </c>
      <c r="G221" s="23">
        <f>G222</f>
        <v>0</v>
      </c>
      <c r="H221" s="23">
        <f>H222</f>
        <v>1000</v>
      </c>
      <c r="I221" s="19"/>
    </row>
    <row r="222" spans="1:9">
      <c r="A222" s="17" t="s">
        <v>166</v>
      </c>
      <c r="B222" s="14" t="s">
        <v>7</v>
      </c>
      <c r="C222" s="14" t="s">
        <v>36</v>
      </c>
      <c r="D222" s="14" t="s">
        <v>117</v>
      </c>
      <c r="E222" s="21" t="s">
        <v>15</v>
      </c>
      <c r="F222" s="24">
        <v>1000</v>
      </c>
      <c r="G222" s="24"/>
      <c r="H222" s="24">
        <f>F222+G222</f>
        <v>1000</v>
      </c>
      <c r="I222" s="19"/>
    </row>
    <row r="223" spans="1:9" ht="25.5">
      <c r="A223" s="15" t="s">
        <v>230</v>
      </c>
      <c r="B223" s="16" t="s">
        <v>7</v>
      </c>
      <c r="C223" s="16" t="s">
        <v>36</v>
      </c>
      <c r="D223" s="16" t="s">
        <v>118</v>
      </c>
      <c r="E223" s="20"/>
      <c r="F223" s="23">
        <f t="shared" ref="F223:H224" si="45">F224</f>
        <v>12989000</v>
      </c>
      <c r="G223" s="23">
        <f t="shared" si="45"/>
        <v>0</v>
      </c>
      <c r="H223" s="23">
        <f t="shared" si="45"/>
        <v>12989000</v>
      </c>
      <c r="I223" s="19"/>
    </row>
    <row r="224" spans="1:9" ht="38.25">
      <c r="A224" s="15" t="s">
        <v>179</v>
      </c>
      <c r="B224" s="16" t="s">
        <v>7</v>
      </c>
      <c r="C224" s="16" t="s">
        <v>36</v>
      </c>
      <c r="D224" s="16" t="s">
        <v>118</v>
      </c>
      <c r="E224" s="20" t="s">
        <v>20</v>
      </c>
      <c r="F224" s="23">
        <f t="shared" si="45"/>
        <v>12989000</v>
      </c>
      <c r="G224" s="23">
        <f t="shared" si="45"/>
        <v>0</v>
      </c>
      <c r="H224" s="23">
        <f t="shared" si="45"/>
        <v>12989000</v>
      </c>
      <c r="I224" s="19"/>
    </row>
    <row r="225" spans="1:9">
      <c r="A225" s="17" t="s">
        <v>231</v>
      </c>
      <c r="B225" s="14" t="s">
        <v>7</v>
      </c>
      <c r="C225" s="14" t="s">
        <v>36</v>
      </c>
      <c r="D225" s="14" t="s">
        <v>118</v>
      </c>
      <c r="E225" s="21" t="s">
        <v>38</v>
      </c>
      <c r="F225" s="24">
        <v>12989000</v>
      </c>
      <c r="G225" s="24"/>
      <c r="H225" s="24">
        <f>F225+G225</f>
        <v>12989000</v>
      </c>
      <c r="I225" s="19"/>
    </row>
    <row r="226" spans="1:9" ht="38.25">
      <c r="A226" s="15" t="s">
        <v>232</v>
      </c>
      <c r="B226" s="16" t="s">
        <v>7</v>
      </c>
      <c r="C226" s="16" t="s">
        <v>36</v>
      </c>
      <c r="D226" s="16" t="s">
        <v>119</v>
      </c>
      <c r="E226" s="20"/>
      <c r="F226" s="23">
        <f t="shared" ref="F226:H227" si="46">F227</f>
        <v>6173000</v>
      </c>
      <c r="G226" s="23">
        <f t="shared" si="46"/>
        <v>0</v>
      </c>
      <c r="H226" s="23">
        <f t="shared" si="46"/>
        <v>6173000</v>
      </c>
      <c r="I226" s="19"/>
    </row>
    <row r="227" spans="1:9" ht="25.5">
      <c r="A227" s="15" t="s">
        <v>233</v>
      </c>
      <c r="B227" s="16" t="s">
        <v>7</v>
      </c>
      <c r="C227" s="16" t="s">
        <v>36</v>
      </c>
      <c r="D227" s="16" t="s">
        <v>120</v>
      </c>
      <c r="E227" s="20"/>
      <c r="F227" s="23">
        <f t="shared" si="46"/>
        <v>6173000</v>
      </c>
      <c r="G227" s="23">
        <f t="shared" si="46"/>
        <v>0</v>
      </c>
      <c r="H227" s="23">
        <f t="shared" si="46"/>
        <v>6173000</v>
      </c>
      <c r="I227" s="19"/>
    </row>
    <row r="228" spans="1:9" ht="25.5">
      <c r="A228" s="15" t="s">
        <v>228</v>
      </c>
      <c r="B228" s="16" t="s">
        <v>7</v>
      </c>
      <c r="C228" s="16" t="s">
        <v>36</v>
      </c>
      <c r="D228" s="16" t="s">
        <v>121</v>
      </c>
      <c r="E228" s="20"/>
      <c r="F228" s="23">
        <f>F229+F231+F233</f>
        <v>6173000</v>
      </c>
      <c r="G228" s="23">
        <f>G229+G231+G233</f>
        <v>0</v>
      </c>
      <c r="H228" s="23">
        <f>H229+H231+H233</f>
        <v>6173000</v>
      </c>
      <c r="I228" s="19"/>
    </row>
    <row r="229" spans="1:9" ht="63.75">
      <c r="A229" s="15" t="s">
        <v>160</v>
      </c>
      <c r="B229" s="16" t="s">
        <v>7</v>
      </c>
      <c r="C229" s="16" t="s">
        <v>36</v>
      </c>
      <c r="D229" s="16" t="s">
        <v>121</v>
      </c>
      <c r="E229" s="20" t="s">
        <v>10</v>
      </c>
      <c r="F229" s="23">
        <f>F230</f>
        <v>4561000</v>
      </c>
      <c r="G229" s="23">
        <f>G230</f>
        <v>0</v>
      </c>
      <c r="H229" s="23">
        <f>H230</f>
        <v>4561000</v>
      </c>
      <c r="I229" s="19"/>
    </row>
    <row r="230" spans="1:9" ht="25.5">
      <c r="A230" s="17" t="s">
        <v>229</v>
      </c>
      <c r="B230" s="14" t="s">
        <v>7</v>
      </c>
      <c r="C230" s="14" t="s">
        <v>36</v>
      </c>
      <c r="D230" s="14" t="s">
        <v>121</v>
      </c>
      <c r="E230" s="21" t="s">
        <v>37</v>
      </c>
      <c r="F230" s="24">
        <v>4561000</v>
      </c>
      <c r="G230" s="24"/>
      <c r="H230" s="26">
        <f>F230+G230</f>
        <v>4561000</v>
      </c>
      <c r="I230" s="27"/>
    </row>
    <row r="231" spans="1:9" ht="25.5">
      <c r="A231" s="15" t="s">
        <v>163</v>
      </c>
      <c r="B231" s="16" t="s">
        <v>7</v>
      </c>
      <c r="C231" s="16" t="s">
        <v>36</v>
      </c>
      <c r="D231" s="16" t="s">
        <v>121</v>
      </c>
      <c r="E231" s="20" t="s">
        <v>12</v>
      </c>
      <c r="F231" s="23">
        <f>F232</f>
        <v>1592000</v>
      </c>
      <c r="G231" s="23">
        <f>G232</f>
        <v>0</v>
      </c>
      <c r="H231" s="28">
        <f>H232</f>
        <v>1592000</v>
      </c>
      <c r="I231" s="19"/>
    </row>
    <row r="232" spans="1:9" ht="38.25">
      <c r="A232" s="17" t="s">
        <v>164</v>
      </c>
      <c r="B232" s="14" t="s">
        <v>7</v>
      </c>
      <c r="C232" s="14" t="s">
        <v>36</v>
      </c>
      <c r="D232" s="14" t="s">
        <v>121</v>
      </c>
      <c r="E232" s="21" t="s">
        <v>13</v>
      </c>
      <c r="F232" s="24">
        <v>1592000</v>
      </c>
      <c r="G232" s="26"/>
      <c r="H232" s="24">
        <f>F232+G232</f>
        <v>1592000</v>
      </c>
      <c r="I232" s="27"/>
    </row>
    <row r="233" spans="1:9">
      <c r="A233" s="15" t="s">
        <v>165</v>
      </c>
      <c r="B233" s="16" t="s">
        <v>7</v>
      </c>
      <c r="C233" s="16" t="s">
        <v>36</v>
      </c>
      <c r="D233" s="16" t="s">
        <v>121</v>
      </c>
      <c r="E233" s="20" t="s">
        <v>14</v>
      </c>
      <c r="F233" s="23">
        <f>F234</f>
        <v>20000</v>
      </c>
      <c r="G233" s="23">
        <f>G234</f>
        <v>0</v>
      </c>
      <c r="H233" s="29">
        <f>H234</f>
        <v>20000</v>
      </c>
      <c r="I233" s="19"/>
    </row>
    <row r="234" spans="1:9">
      <c r="A234" s="17" t="s">
        <v>166</v>
      </c>
      <c r="B234" s="14" t="s">
        <v>7</v>
      </c>
      <c r="C234" s="14" t="s">
        <v>36</v>
      </c>
      <c r="D234" s="14" t="s">
        <v>121</v>
      </c>
      <c r="E234" s="21" t="s">
        <v>15</v>
      </c>
      <c r="F234" s="24">
        <v>20000</v>
      </c>
      <c r="G234" s="24"/>
      <c r="H234" s="24">
        <f>F234+G234</f>
        <v>20000</v>
      </c>
      <c r="I234" s="19"/>
    </row>
    <row r="235" spans="1:9" ht="51">
      <c r="A235" s="15" t="s">
        <v>234</v>
      </c>
      <c r="B235" s="16" t="s">
        <v>7</v>
      </c>
      <c r="C235" s="16" t="s">
        <v>36</v>
      </c>
      <c r="D235" s="16" t="s">
        <v>122</v>
      </c>
      <c r="E235" s="20"/>
      <c r="F235" s="23">
        <f t="shared" ref="F235:H238" si="47">F236</f>
        <v>10878000</v>
      </c>
      <c r="G235" s="23">
        <f t="shared" si="47"/>
        <v>0</v>
      </c>
      <c r="H235" s="23">
        <f t="shared" si="47"/>
        <v>10878000</v>
      </c>
      <c r="I235" s="19"/>
    </row>
    <row r="236" spans="1:9" ht="38.25">
      <c r="A236" s="15" t="s">
        <v>235</v>
      </c>
      <c r="B236" s="16" t="s">
        <v>7</v>
      </c>
      <c r="C236" s="16" t="s">
        <v>36</v>
      </c>
      <c r="D236" s="16" t="s">
        <v>123</v>
      </c>
      <c r="E236" s="20"/>
      <c r="F236" s="23">
        <f t="shared" si="47"/>
        <v>10878000</v>
      </c>
      <c r="G236" s="23">
        <f t="shared" si="47"/>
        <v>0</v>
      </c>
      <c r="H236" s="23">
        <f t="shared" si="47"/>
        <v>10878000</v>
      </c>
      <c r="I236" s="19"/>
    </row>
    <row r="237" spans="1:9" ht="25.5">
      <c r="A237" s="15" t="s">
        <v>230</v>
      </c>
      <c r="B237" s="16" t="s">
        <v>7</v>
      </c>
      <c r="C237" s="16" t="s">
        <v>36</v>
      </c>
      <c r="D237" s="16" t="s">
        <v>124</v>
      </c>
      <c r="E237" s="20"/>
      <c r="F237" s="23">
        <f t="shared" si="47"/>
        <v>10878000</v>
      </c>
      <c r="G237" s="23">
        <f t="shared" si="47"/>
        <v>0</v>
      </c>
      <c r="H237" s="23">
        <f t="shared" si="47"/>
        <v>10878000</v>
      </c>
      <c r="I237" s="19"/>
    </row>
    <row r="238" spans="1:9" ht="38.25">
      <c r="A238" s="15" t="s">
        <v>179</v>
      </c>
      <c r="B238" s="16" t="s">
        <v>7</v>
      </c>
      <c r="C238" s="16" t="s">
        <v>36</v>
      </c>
      <c r="D238" s="16" t="s">
        <v>124</v>
      </c>
      <c r="E238" s="20" t="s">
        <v>20</v>
      </c>
      <c r="F238" s="23">
        <f t="shared" si="47"/>
        <v>10878000</v>
      </c>
      <c r="G238" s="23">
        <f t="shared" si="47"/>
        <v>0</v>
      </c>
      <c r="H238" s="23">
        <f t="shared" si="47"/>
        <v>10878000</v>
      </c>
      <c r="I238" s="19"/>
    </row>
    <row r="239" spans="1:9">
      <c r="A239" s="17" t="s">
        <v>231</v>
      </c>
      <c r="B239" s="14" t="s">
        <v>7</v>
      </c>
      <c r="C239" s="14" t="s">
        <v>36</v>
      </c>
      <c r="D239" s="14" t="s">
        <v>124</v>
      </c>
      <c r="E239" s="21" t="s">
        <v>38</v>
      </c>
      <c r="F239" s="24">
        <v>10878000</v>
      </c>
      <c r="G239" s="24"/>
      <c r="H239" s="24">
        <f>F239+G239</f>
        <v>10878000</v>
      </c>
      <c r="I239" s="19"/>
    </row>
    <row r="240" spans="1:9" ht="51">
      <c r="A240" s="15" t="s">
        <v>236</v>
      </c>
      <c r="B240" s="16" t="s">
        <v>7</v>
      </c>
      <c r="C240" s="16" t="s">
        <v>36</v>
      </c>
      <c r="D240" s="16" t="s">
        <v>125</v>
      </c>
      <c r="E240" s="20"/>
      <c r="F240" s="23">
        <f t="shared" ref="F240:H243" si="48">F241</f>
        <v>2958000</v>
      </c>
      <c r="G240" s="23">
        <f t="shared" si="48"/>
        <v>0</v>
      </c>
      <c r="H240" s="23">
        <f t="shared" si="48"/>
        <v>2958000</v>
      </c>
      <c r="I240" s="19"/>
    </row>
    <row r="241" spans="1:9" ht="38.25">
      <c r="A241" s="15" t="s">
        <v>237</v>
      </c>
      <c r="B241" s="16" t="s">
        <v>7</v>
      </c>
      <c r="C241" s="16" t="s">
        <v>36</v>
      </c>
      <c r="D241" s="16" t="s">
        <v>126</v>
      </c>
      <c r="E241" s="20"/>
      <c r="F241" s="23">
        <f t="shared" si="48"/>
        <v>2958000</v>
      </c>
      <c r="G241" s="23">
        <f t="shared" si="48"/>
        <v>0</v>
      </c>
      <c r="H241" s="23">
        <f t="shared" si="48"/>
        <v>2958000</v>
      </c>
      <c r="I241" s="19"/>
    </row>
    <row r="242" spans="1:9" ht="25.5">
      <c r="A242" s="15" t="s">
        <v>230</v>
      </c>
      <c r="B242" s="16" t="s">
        <v>7</v>
      </c>
      <c r="C242" s="16" t="s">
        <v>36</v>
      </c>
      <c r="D242" s="16" t="s">
        <v>127</v>
      </c>
      <c r="E242" s="20"/>
      <c r="F242" s="23">
        <f t="shared" si="48"/>
        <v>2958000</v>
      </c>
      <c r="G242" s="23">
        <f t="shared" si="48"/>
        <v>0</v>
      </c>
      <c r="H242" s="23">
        <f t="shared" si="48"/>
        <v>2958000</v>
      </c>
      <c r="I242" s="19"/>
    </row>
    <row r="243" spans="1:9" ht="38.25">
      <c r="A243" s="15" t="s">
        <v>179</v>
      </c>
      <c r="B243" s="16" t="s">
        <v>7</v>
      </c>
      <c r="C243" s="16" t="s">
        <v>36</v>
      </c>
      <c r="D243" s="16" t="s">
        <v>127</v>
      </c>
      <c r="E243" s="20" t="s">
        <v>20</v>
      </c>
      <c r="F243" s="23">
        <f t="shared" si="48"/>
        <v>2958000</v>
      </c>
      <c r="G243" s="23">
        <f t="shared" si="48"/>
        <v>0</v>
      </c>
      <c r="H243" s="23">
        <f t="shared" si="48"/>
        <v>2958000</v>
      </c>
      <c r="I243" s="19"/>
    </row>
    <row r="244" spans="1:9">
      <c r="A244" s="17" t="s">
        <v>231</v>
      </c>
      <c r="B244" s="14" t="s">
        <v>7</v>
      </c>
      <c r="C244" s="14" t="s">
        <v>36</v>
      </c>
      <c r="D244" s="14" t="s">
        <v>127</v>
      </c>
      <c r="E244" s="21" t="s">
        <v>38</v>
      </c>
      <c r="F244" s="24">
        <v>2958000</v>
      </c>
      <c r="G244" s="24"/>
      <c r="H244" s="24">
        <f>F244+G244</f>
        <v>2958000</v>
      </c>
      <c r="I244" s="19"/>
    </row>
    <row r="245" spans="1:9" ht="51">
      <c r="A245" s="15" t="s">
        <v>238</v>
      </c>
      <c r="B245" s="16" t="s">
        <v>7</v>
      </c>
      <c r="C245" s="16" t="s">
        <v>36</v>
      </c>
      <c r="D245" s="16" t="s">
        <v>128</v>
      </c>
      <c r="E245" s="20"/>
      <c r="F245" s="23">
        <f t="shared" ref="F245:H248" si="49">F246</f>
        <v>500000</v>
      </c>
      <c r="G245" s="23">
        <f t="shared" si="49"/>
        <v>140000</v>
      </c>
      <c r="H245" s="23">
        <f t="shared" si="49"/>
        <v>640000</v>
      </c>
      <c r="I245" s="19"/>
    </row>
    <row r="246" spans="1:9" ht="25.5">
      <c r="A246" s="15" t="s">
        <v>239</v>
      </c>
      <c r="B246" s="16" t="s">
        <v>7</v>
      </c>
      <c r="C246" s="16" t="s">
        <v>36</v>
      </c>
      <c r="D246" s="16" t="s">
        <v>129</v>
      </c>
      <c r="E246" s="20"/>
      <c r="F246" s="23">
        <f t="shared" si="49"/>
        <v>500000</v>
      </c>
      <c r="G246" s="23">
        <f t="shared" si="49"/>
        <v>140000</v>
      </c>
      <c r="H246" s="23">
        <f t="shared" si="49"/>
        <v>640000</v>
      </c>
      <c r="I246" s="19"/>
    </row>
    <row r="247" spans="1:9">
      <c r="A247" s="15" t="s">
        <v>240</v>
      </c>
      <c r="B247" s="16" t="s">
        <v>7</v>
      </c>
      <c r="C247" s="16" t="s">
        <v>36</v>
      </c>
      <c r="D247" s="16" t="s">
        <v>130</v>
      </c>
      <c r="E247" s="20"/>
      <c r="F247" s="23">
        <f t="shared" si="49"/>
        <v>500000</v>
      </c>
      <c r="G247" s="23">
        <f t="shared" si="49"/>
        <v>140000</v>
      </c>
      <c r="H247" s="23">
        <f t="shared" si="49"/>
        <v>640000</v>
      </c>
      <c r="I247" s="19"/>
    </row>
    <row r="248" spans="1:9" ht="25.5">
      <c r="A248" s="15" t="s">
        <v>163</v>
      </c>
      <c r="B248" s="16" t="s">
        <v>7</v>
      </c>
      <c r="C248" s="16" t="s">
        <v>36</v>
      </c>
      <c r="D248" s="16" t="s">
        <v>130</v>
      </c>
      <c r="E248" s="20" t="s">
        <v>12</v>
      </c>
      <c r="F248" s="23">
        <f t="shared" si="49"/>
        <v>500000</v>
      </c>
      <c r="G248" s="23">
        <f t="shared" si="49"/>
        <v>140000</v>
      </c>
      <c r="H248" s="23">
        <f t="shared" si="49"/>
        <v>640000</v>
      </c>
      <c r="I248" s="19"/>
    </row>
    <row r="249" spans="1:9" ht="38.25">
      <c r="A249" s="17" t="s">
        <v>164</v>
      </c>
      <c r="B249" s="14" t="s">
        <v>7</v>
      </c>
      <c r="C249" s="14" t="s">
        <v>36</v>
      </c>
      <c r="D249" s="14" t="s">
        <v>130</v>
      </c>
      <c r="E249" s="21" t="s">
        <v>13</v>
      </c>
      <c r="F249" s="24">
        <v>500000</v>
      </c>
      <c r="G249" s="24">
        <v>140000</v>
      </c>
      <c r="H249" s="24">
        <f>F249+G249</f>
        <v>640000</v>
      </c>
      <c r="I249" s="19"/>
    </row>
    <row r="250" spans="1:9">
      <c r="A250" s="34" t="s">
        <v>171</v>
      </c>
      <c r="B250" s="41" t="s">
        <v>7</v>
      </c>
      <c r="C250" s="41" t="s">
        <v>36</v>
      </c>
      <c r="D250" s="41" t="s">
        <v>72</v>
      </c>
      <c r="E250" s="41"/>
      <c r="F250" s="36">
        <f>F251</f>
        <v>0</v>
      </c>
      <c r="G250" s="36">
        <f t="shared" ref="G250:H251" si="50">G251</f>
        <v>187968</v>
      </c>
      <c r="H250" s="36">
        <f t="shared" si="50"/>
        <v>187968</v>
      </c>
      <c r="I250" s="19"/>
    </row>
    <row r="251" spans="1:9" ht="38.25">
      <c r="A251" s="34" t="s">
        <v>172</v>
      </c>
      <c r="B251" s="41" t="s">
        <v>7</v>
      </c>
      <c r="C251" s="41" t="s">
        <v>36</v>
      </c>
      <c r="D251" s="41" t="s">
        <v>73</v>
      </c>
      <c r="E251" s="41"/>
      <c r="F251" s="36">
        <f>F252</f>
        <v>0</v>
      </c>
      <c r="G251" s="36">
        <f t="shared" si="50"/>
        <v>187968</v>
      </c>
      <c r="H251" s="36">
        <f t="shared" si="50"/>
        <v>187968</v>
      </c>
      <c r="I251" s="19"/>
    </row>
    <row r="252" spans="1:9">
      <c r="A252" s="34" t="s">
        <v>173</v>
      </c>
      <c r="B252" s="41" t="s">
        <v>7</v>
      </c>
      <c r="C252" s="41" t="s">
        <v>36</v>
      </c>
      <c r="D252" s="41" t="s">
        <v>74</v>
      </c>
      <c r="E252" s="41"/>
      <c r="F252" s="36">
        <f>F253+F255</f>
        <v>0</v>
      </c>
      <c r="G252" s="36">
        <f t="shared" ref="G252:H252" si="51">G253+G255</f>
        <v>187968</v>
      </c>
      <c r="H252" s="36">
        <f t="shared" si="51"/>
        <v>187968</v>
      </c>
      <c r="I252" s="19"/>
    </row>
    <row r="253" spans="1:9" ht="38.25">
      <c r="A253" s="34" t="s">
        <v>179</v>
      </c>
      <c r="B253" s="41" t="s">
        <v>7</v>
      </c>
      <c r="C253" s="41" t="s">
        <v>36</v>
      </c>
      <c r="D253" s="41" t="s">
        <v>74</v>
      </c>
      <c r="E253" s="41" t="s">
        <v>20</v>
      </c>
      <c r="F253" s="36">
        <f>F254</f>
        <v>0</v>
      </c>
      <c r="G253" s="36">
        <f t="shared" ref="G253:H253" si="52">G254</f>
        <v>161111</v>
      </c>
      <c r="H253" s="36">
        <f t="shared" si="52"/>
        <v>161111</v>
      </c>
      <c r="I253" s="19"/>
    </row>
    <row r="254" spans="1:9">
      <c r="A254" s="72" t="s">
        <v>231</v>
      </c>
      <c r="B254" s="60" t="s">
        <v>7</v>
      </c>
      <c r="C254" s="60" t="s">
        <v>36</v>
      </c>
      <c r="D254" s="60" t="s">
        <v>74</v>
      </c>
      <c r="E254" s="60" t="s">
        <v>38</v>
      </c>
      <c r="F254" s="36"/>
      <c r="G254" s="24">
        <v>161111</v>
      </c>
      <c r="H254" s="24">
        <f>F254+G254</f>
        <v>161111</v>
      </c>
      <c r="I254" s="19"/>
    </row>
    <row r="255" spans="1:9" ht="25.5">
      <c r="A255" s="15" t="s">
        <v>163</v>
      </c>
      <c r="B255" s="41" t="s">
        <v>7</v>
      </c>
      <c r="C255" s="41" t="s">
        <v>36</v>
      </c>
      <c r="D255" s="41" t="s">
        <v>74</v>
      </c>
      <c r="E255" s="20" t="s">
        <v>12</v>
      </c>
      <c r="F255" s="36">
        <f>F256</f>
        <v>0</v>
      </c>
      <c r="G255" s="36">
        <f t="shared" ref="G255:H255" si="53">G256</f>
        <v>26857</v>
      </c>
      <c r="H255" s="36">
        <f t="shared" si="53"/>
        <v>26857</v>
      </c>
      <c r="I255" s="19"/>
    </row>
    <row r="256" spans="1:9" ht="38.25">
      <c r="A256" s="17" t="s">
        <v>164</v>
      </c>
      <c r="B256" s="76" t="s">
        <v>7</v>
      </c>
      <c r="C256" s="76" t="s">
        <v>36</v>
      </c>
      <c r="D256" s="76" t="s">
        <v>74</v>
      </c>
      <c r="E256" s="21" t="s">
        <v>13</v>
      </c>
      <c r="F256" s="24"/>
      <c r="G256" s="24">
        <v>26857</v>
      </c>
      <c r="H256" s="24">
        <f>F256+G256</f>
        <v>26857</v>
      </c>
      <c r="I256" s="19"/>
    </row>
    <row r="257" spans="1:9">
      <c r="A257" s="15" t="s">
        <v>241</v>
      </c>
      <c r="B257" s="16" t="s">
        <v>7</v>
      </c>
      <c r="C257" s="16" t="s">
        <v>39</v>
      </c>
      <c r="D257" s="16"/>
      <c r="E257" s="20"/>
      <c r="F257" s="23">
        <f>F258+F264+F284</f>
        <v>4930000</v>
      </c>
      <c r="G257" s="23">
        <f>G258+G264+G284</f>
        <v>-150000</v>
      </c>
      <c r="H257" s="23">
        <f>H258+H264+H284</f>
        <v>4780000</v>
      </c>
      <c r="I257" s="19"/>
    </row>
    <row r="258" spans="1:9">
      <c r="A258" s="15" t="s">
        <v>303</v>
      </c>
      <c r="B258" s="16" t="s">
        <v>7</v>
      </c>
      <c r="C258" s="16" t="s">
        <v>299</v>
      </c>
      <c r="D258" s="16"/>
      <c r="E258" s="20"/>
      <c r="F258" s="23">
        <f>F259</f>
        <v>250000</v>
      </c>
      <c r="G258" s="23">
        <f t="shared" ref="G258:H262" si="54">G259</f>
        <v>0</v>
      </c>
      <c r="H258" s="23">
        <f t="shared" si="54"/>
        <v>250000</v>
      </c>
      <c r="I258" s="19"/>
    </row>
    <row r="259" spans="1:9" ht="38.25">
      <c r="A259" s="57" t="s">
        <v>243</v>
      </c>
      <c r="B259" s="58" t="s">
        <v>7</v>
      </c>
      <c r="C259" s="58" t="s">
        <v>299</v>
      </c>
      <c r="D259" s="58" t="s">
        <v>131</v>
      </c>
      <c r="E259" s="59"/>
      <c r="F259" s="23">
        <f>F260</f>
        <v>250000</v>
      </c>
      <c r="G259" s="23">
        <f t="shared" si="54"/>
        <v>0</v>
      </c>
      <c r="H259" s="23">
        <f t="shared" si="54"/>
        <v>250000</v>
      </c>
      <c r="I259" s="19"/>
    </row>
    <row r="260" spans="1:9" ht="25.5">
      <c r="A260" s="57" t="s">
        <v>300</v>
      </c>
      <c r="B260" s="58" t="s">
        <v>7</v>
      </c>
      <c r="C260" s="58" t="s">
        <v>299</v>
      </c>
      <c r="D260" s="58" t="s">
        <v>302</v>
      </c>
      <c r="E260" s="59"/>
      <c r="F260" s="23">
        <f>F261</f>
        <v>250000</v>
      </c>
      <c r="G260" s="23">
        <f t="shared" si="54"/>
        <v>0</v>
      </c>
      <c r="H260" s="23">
        <f t="shared" si="54"/>
        <v>250000</v>
      </c>
      <c r="I260" s="19"/>
    </row>
    <row r="261" spans="1:9" ht="25.5">
      <c r="A261" s="57" t="s">
        <v>301</v>
      </c>
      <c r="B261" s="58" t="s">
        <v>7</v>
      </c>
      <c r="C261" s="58" t="s">
        <v>299</v>
      </c>
      <c r="D261" s="58" t="s">
        <v>307</v>
      </c>
      <c r="E261" s="59"/>
      <c r="F261" s="23">
        <f>F262</f>
        <v>250000</v>
      </c>
      <c r="G261" s="23">
        <f t="shared" si="54"/>
        <v>0</v>
      </c>
      <c r="H261" s="23">
        <f t="shared" si="54"/>
        <v>250000</v>
      </c>
      <c r="I261" s="19"/>
    </row>
    <row r="262" spans="1:9" ht="25.5" customHeight="1">
      <c r="A262" s="15" t="s">
        <v>246</v>
      </c>
      <c r="B262" s="58" t="s">
        <v>7</v>
      </c>
      <c r="C262" s="58" t="s">
        <v>299</v>
      </c>
      <c r="D262" s="58" t="s">
        <v>307</v>
      </c>
      <c r="E262" s="59" t="s">
        <v>41</v>
      </c>
      <c r="F262" s="23">
        <f>F263</f>
        <v>250000</v>
      </c>
      <c r="G262" s="23">
        <f t="shared" si="54"/>
        <v>0</v>
      </c>
      <c r="H262" s="23">
        <f t="shared" si="54"/>
        <v>250000</v>
      </c>
      <c r="I262" s="19"/>
    </row>
    <row r="263" spans="1:9" ht="12.75" customHeight="1">
      <c r="A263" s="17" t="s">
        <v>247</v>
      </c>
      <c r="B263" s="61" t="s">
        <v>7</v>
      </c>
      <c r="C263" s="61" t="s">
        <v>299</v>
      </c>
      <c r="D263" s="61" t="s">
        <v>307</v>
      </c>
      <c r="E263" s="62" t="s">
        <v>42</v>
      </c>
      <c r="F263" s="25">
        <v>250000</v>
      </c>
      <c r="G263" s="25"/>
      <c r="H263" s="25">
        <f>F263+G263</f>
        <v>250000</v>
      </c>
      <c r="I263" s="19"/>
    </row>
    <row r="264" spans="1:9">
      <c r="A264" s="15" t="s">
        <v>242</v>
      </c>
      <c r="B264" s="16" t="s">
        <v>7</v>
      </c>
      <c r="C264" s="16" t="s">
        <v>40</v>
      </c>
      <c r="D264" s="16"/>
      <c r="E264" s="20"/>
      <c r="F264" s="23">
        <f>F265+F279</f>
        <v>2980000</v>
      </c>
      <c r="G264" s="23">
        <f>G265+G279</f>
        <v>0</v>
      </c>
      <c r="H264" s="23">
        <f>H265+H279</f>
        <v>2980000</v>
      </c>
      <c r="I264" s="19"/>
    </row>
    <row r="265" spans="1:9" ht="38.25">
      <c r="A265" s="15" t="s">
        <v>243</v>
      </c>
      <c r="B265" s="16" t="s">
        <v>7</v>
      </c>
      <c r="C265" s="16" t="s">
        <v>40</v>
      </c>
      <c r="D265" s="16" t="s">
        <v>131</v>
      </c>
      <c r="E265" s="20"/>
      <c r="F265" s="23">
        <f t="shared" ref="F265:H265" si="55">F266</f>
        <v>2960000</v>
      </c>
      <c r="G265" s="23">
        <f t="shared" si="55"/>
        <v>0</v>
      </c>
      <c r="H265" s="23">
        <f t="shared" si="55"/>
        <v>2960000</v>
      </c>
      <c r="I265" s="19"/>
    </row>
    <row r="266" spans="1:9" ht="38.25" customHeight="1">
      <c r="A266" s="15" t="s">
        <v>244</v>
      </c>
      <c r="B266" s="16" t="s">
        <v>7</v>
      </c>
      <c r="C266" s="16" t="s">
        <v>40</v>
      </c>
      <c r="D266" s="16" t="s">
        <v>132</v>
      </c>
      <c r="E266" s="20"/>
      <c r="F266" s="23">
        <f>F267+F271+F276</f>
        <v>2960000</v>
      </c>
      <c r="G266" s="23">
        <f>G267+G271+G276</f>
        <v>0</v>
      </c>
      <c r="H266" s="23">
        <f>H267+H271+H276</f>
        <v>2960000</v>
      </c>
      <c r="I266" s="19"/>
    </row>
    <row r="267" spans="1:9">
      <c r="A267" s="15" t="s">
        <v>245</v>
      </c>
      <c r="B267" s="16" t="s">
        <v>7</v>
      </c>
      <c r="C267" s="16" t="s">
        <v>40</v>
      </c>
      <c r="D267" s="16" t="s">
        <v>133</v>
      </c>
      <c r="E267" s="20"/>
      <c r="F267" s="23">
        <f>F268</f>
        <v>560000</v>
      </c>
      <c r="G267" s="23">
        <f>G268</f>
        <v>0</v>
      </c>
      <c r="H267" s="23">
        <f>H268</f>
        <v>560000</v>
      </c>
      <c r="I267" s="19"/>
    </row>
    <row r="268" spans="1:9" ht="25.5">
      <c r="A268" s="15" t="s">
        <v>246</v>
      </c>
      <c r="B268" s="16" t="s">
        <v>7</v>
      </c>
      <c r="C268" s="16" t="s">
        <v>40</v>
      </c>
      <c r="D268" s="16" t="s">
        <v>133</v>
      </c>
      <c r="E268" s="20" t="s">
        <v>41</v>
      </c>
      <c r="F268" s="23">
        <f>F269+F270</f>
        <v>560000</v>
      </c>
      <c r="G268" s="23">
        <f>G269+G270</f>
        <v>0</v>
      </c>
      <c r="H268" s="23">
        <f>H269+H270</f>
        <v>560000</v>
      </c>
      <c r="I268" s="19"/>
    </row>
    <row r="269" spans="1:9" ht="25.5">
      <c r="A269" s="17" t="s">
        <v>247</v>
      </c>
      <c r="B269" s="14" t="s">
        <v>7</v>
      </c>
      <c r="C269" s="14" t="s">
        <v>40</v>
      </c>
      <c r="D269" s="14" t="s">
        <v>133</v>
      </c>
      <c r="E269" s="21" t="s">
        <v>42</v>
      </c>
      <c r="F269" s="24">
        <v>360000</v>
      </c>
      <c r="G269" s="24"/>
      <c r="H269" s="24">
        <f>F269+G269</f>
        <v>360000</v>
      </c>
      <c r="I269" s="19"/>
    </row>
    <row r="270" spans="1:9">
      <c r="A270" s="17" t="s">
        <v>248</v>
      </c>
      <c r="B270" s="14" t="s">
        <v>7</v>
      </c>
      <c r="C270" s="14" t="s">
        <v>40</v>
      </c>
      <c r="D270" s="14" t="s">
        <v>133</v>
      </c>
      <c r="E270" s="21" t="s">
        <v>43</v>
      </c>
      <c r="F270" s="24">
        <v>200000</v>
      </c>
      <c r="G270" s="24"/>
      <c r="H270" s="24">
        <f>F270+G270</f>
        <v>200000</v>
      </c>
      <c r="I270" s="19"/>
    </row>
    <row r="271" spans="1:9" ht="25.5">
      <c r="A271" s="15" t="s">
        <v>249</v>
      </c>
      <c r="B271" s="16" t="s">
        <v>7</v>
      </c>
      <c r="C271" s="16" t="s">
        <v>40</v>
      </c>
      <c r="D271" s="16" t="s">
        <v>134</v>
      </c>
      <c r="E271" s="20"/>
      <c r="F271" s="23">
        <f>F272+F274</f>
        <v>400000</v>
      </c>
      <c r="G271" s="23">
        <f t="shared" ref="G271:H271" si="56">G272+G274</f>
        <v>0</v>
      </c>
      <c r="H271" s="23">
        <f t="shared" si="56"/>
        <v>400000</v>
      </c>
      <c r="I271" s="19"/>
    </row>
    <row r="272" spans="1:9" ht="25.5">
      <c r="A272" s="15" t="s">
        <v>246</v>
      </c>
      <c r="B272" s="16" t="s">
        <v>7</v>
      </c>
      <c r="C272" s="16" t="s">
        <v>40</v>
      </c>
      <c r="D272" s="16" t="s">
        <v>134</v>
      </c>
      <c r="E272" s="20" t="s">
        <v>41</v>
      </c>
      <c r="F272" s="23">
        <f t="shared" ref="F272:H272" si="57">F273</f>
        <v>198000</v>
      </c>
      <c r="G272" s="23">
        <f t="shared" si="57"/>
        <v>0</v>
      </c>
      <c r="H272" s="23">
        <f t="shared" si="57"/>
        <v>198000</v>
      </c>
      <c r="I272" s="19"/>
    </row>
    <row r="273" spans="1:9">
      <c r="A273" s="17" t="s">
        <v>248</v>
      </c>
      <c r="B273" s="14" t="s">
        <v>7</v>
      </c>
      <c r="C273" s="14" t="s">
        <v>40</v>
      </c>
      <c r="D273" s="14" t="s">
        <v>134</v>
      </c>
      <c r="E273" s="21" t="s">
        <v>43</v>
      </c>
      <c r="F273" s="24">
        <v>198000</v>
      </c>
      <c r="G273" s="24"/>
      <c r="H273" s="24">
        <f>F273+G273</f>
        <v>198000</v>
      </c>
      <c r="I273" s="19"/>
    </row>
    <row r="274" spans="1:9">
      <c r="A274" s="15" t="s">
        <v>165</v>
      </c>
      <c r="B274" s="16" t="s">
        <v>7</v>
      </c>
      <c r="C274" s="16" t="s">
        <v>40</v>
      </c>
      <c r="D274" s="16" t="s">
        <v>134</v>
      </c>
      <c r="E274" s="20" t="s">
        <v>14</v>
      </c>
      <c r="F274" s="36">
        <f>F275</f>
        <v>202000</v>
      </c>
      <c r="G274" s="36">
        <f t="shared" ref="G274:H274" si="58">G275</f>
        <v>0</v>
      </c>
      <c r="H274" s="36">
        <f t="shared" si="58"/>
        <v>202000</v>
      </c>
      <c r="I274" s="19"/>
    </row>
    <row r="275" spans="1:9" ht="51">
      <c r="A275" s="17" t="s">
        <v>184</v>
      </c>
      <c r="B275" s="14" t="s">
        <v>7</v>
      </c>
      <c r="C275" s="14" t="s">
        <v>40</v>
      </c>
      <c r="D275" s="14" t="s">
        <v>134</v>
      </c>
      <c r="E275" s="22" t="s">
        <v>22</v>
      </c>
      <c r="F275" s="24">
        <v>202000</v>
      </c>
      <c r="G275" s="24"/>
      <c r="H275" s="24">
        <f>F275+G275</f>
        <v>202000</v>
      </c>
      <c r="I275" s="19"/>
    </row>
    <row r="276" spans="1:9" ht="38.25">
      <c r="A276" s="15" t="s">
        <v>250</v>
      </c>
      <c r="B276" s="16" t="s">
        <v>7</v>
      </c>
      <c r="C276" s="16" t="s">
        <v>40</v>
      </c>
      <c r="D276" s="16" t="s">
        <v>135</v>
      </c>
      <c r="E276" s="20"/>
      <c r="F276" s="23">
        <f t="shared" ref="F276:H277" si="59">F277</f>
        <v>2000000</v>
      </c>
      <c r="G276" s="23">
        <f t="shared" si="59"/>
        <v>0</v>
      </c>
      <c r="H276" s="23">
        <f t="shared" si="59"/>
        <v>2000000</v>
      </c>
      <c r="I276" s="19"/>
    </row>
    <row r="277" spans="1:9">
      <c r="A277" s="15" t="s">
        <v>251</v>
      </c>
      <c r="B277" s="16" t="s">
        <v>7</v>
      </c>
      <c r="C277" s="16" t="s">
        <v>40</v>
      </c>
      <c r="D277" s="16" t="s">
        <v>135</v>
      </c>
      <c r="E277" s="20" t="s">
        <v>44</v>
      </c>
      <c r="F277" s="23">
        <f t="shared" si="59"/>
        <v>2000000</v>
      </c>
      <c r="G277" s="23">
        <f t="shared" si="59"/>
        <v>0</v>
      </c>
      <c r="H277" s="23">
        <f t="shared" si="59"/>
        <v>2000000</v>
      </c>
      <c r="I277" s="19"/>
    </row>
    <row r="278" spans="1:9">
      <c r="A278" s="17" t="s">
        <v>252</v>
      </c>
      <c r="B278" s="14" t="s">
        <v>7</v>
      </c>
      <c r="C278" s="14" t="s">
        <v>40</v>
      </c>
      <c r="D278" s="14" t="s">
        <v>135</v>
      </c>
      <c r="E278" s="21" t="s">
        <v>45</v>
      </c>
      <c r="F278" s="24">
        <v>2000000</v>
      </c>
      <c r="G278" s="24"/>
      <c r="H278" s="24">
        <f>+F278+G278</f>
        <v>2000000</v>
      </c>
      <c r="I278" s="19"/>
    </row>
    <row r="279" spans="1:9">
      <c r="A279" s="15" t="s">
        <v>171</v>
      </c>
      <c r="B279" s="16" t="s">
        <v>7</v>
      </c>
      <c r="C279" s="41" t="s">
        <v>40</v>
      </c>
      <c r="D279" s="41" t="s">
        <v>72</v>
      </c>
      <c r="E279" s="41"/>
      <c r="F279" s="36">
        <f>F280</f>
        <v>20000</v>
      </c>
      <c r="G279" s="36">
        <f t="shared" ref="G279:H282" si="60">G280</f>
        <v>0</v>
      </c>
      <c r="H279" s="36">
        <f t="shared" si="60"/>
        <v>20000</v>
      </c>
      <c r="I279" s="19"/>
    </row>
    <row r="280" spans="1:9" ht="51">
      <c r="A280" s="15" t="s">
        <v>295</v>
      </c>
      <c r="B280" s="16" t="s">
        <v>7</v>
      </c>
      <c r="C280" s="41" t="s">
        <v>40</v>
      </c>
      <c r="D280" s="41" t="s">
        <v>296</v>
      </c>
      <c r="E280" s="41"/>
      <c r="F280" s="36">
        <f>F281</f>
        <v>20000</v>
      </c>
      <c r="G280" s="36">
        <f t="shared" si="60"/>
        <v>0</v>
      </c>
      <c r="H280" s="36">
        <f t="shared" si="60"/>
        <v>20000</v>
      </c>
      <c r="I280" s="19"/>
    </row>
    <row r="281" spans="1:9" ht="25.5">
      <c r="A281" s="15" t="s">
        <v>294</v>
      </c>
      <c r="B281" s="16" t="s">
        <v>7</v>
      </c>
      <c r="C281" s="41" t="s">
        <v>40</v>
      </c>
      <c r="D281" s="41" t="s">
        <v>297</v>
      </c>
      <c r="E281" s="41"/>
      <c r="F281" s="36">
        <f>F282</f>
        <v>20000</v>
      </c>
      <c r="G281" s="36">
        <f t="shared" si="60"/>
        <v>0</v>
      </c>
      <c r="H281" s="36">
        <f t="shared" si="60"/>
        <v>20000</v>
      </c>
      <c r="I281" s="19"/>
    </row>
    <row r="282" spans="1:9" ht="25.5">
      <c r="A282" s="15" t="s">
        <v>246</v>
      </c>
      <c r="B282" s="16" t="s">
        <v>7</v>
      </c>
      <c r="C282" s="41" t="s">
        <v>40</v>
      </c>
      <c r="D282" s="41" t="s">
        <v>297</v>
      </c>
      <c r="E282" s="41" t="s">
        <v>41</v>
      </c>
      <c r="F282" s="36">
        <f>F283</f>
        <v>20000</v>
      </c>
      <c r="G282" s="36">
        <f t="shared" si="60"/>
        <v>0</v>
      </c>
      <c r="H282" s="36">
        <f t="shared" si="60"/>
        <v>20000</v>
      </c>
      <c r="I282" s="19"/>
    </row>
    <row r="283" spans="1:9">
      <c r="A283" s="17" t="s">
        <v>248</v>
      </c>
      <c r="B283" s="18" t="s">
        <v>7</v>
      </c>
      <c r="C283" s="52" t="s">
        <v>40</v>
      </c>
      <c r="D283" s="52" t="s">
        <v>297</v>
      </c>
      <c r="E283" s="52" t="s">
        <v>43</v>
      </c>
      <c r="F283" s="24">
        <v>20000</v>
      </c>
      <c r="G283" s="24"/>
      <c r="H283" s="24">
        <f>+F283+G283</f>
        <v>20000</v>
      </c>
      <c r="I283" s="19"/>
    </row>
    <row r="284" spans="1:9">
      <c r="A284" s="15" t="s">
        <v>253</v>
      </c>
      <c r="B284" s="16" t="s">
        <v>7</v>
      </c>
      <c r="C284" s="16" t="s">
        <v>46</v>
      </c>
      <c r="D284" s="16"/>
      <c r="E284" s="20"/>
      <c r="F284" s="23">
        <f>F285+F296</f>
        <v>1700000</v>
      </c>
      <c r="G284" s="23">
        <f>G285+G296</f>
        <v>-150000</v>
      </c>
      <c r="H284" s="23">
        <f>H285+H296</f>
        <v>1550000</v>
      </c>
      <c r="I284" s="19"/>
    </row>
    <row r="285" spans="1:9" ht="38.25">
      <c r="A285" s="15" t="s">
        <v>243</v>
      </c>
      <c r="B285" s="16" t="s">
        <v>7</v>
      </c>
      <c r="C285" s="16" t="s">
        <v>46</v>
      </c>
      <c r="D285" s="16" t="s">
        <v>131</v>
      </c>
      <c r="E285" s="20"/>
      <c r="F285" s="23">
        <f>F286</f>
        <v>1550000</v>
      </c>
      <c r="G285" s="23">
        <f>G286</f>
        <v>0</v>
      </c>
      <c r="H285" s="23">
        <f>H286</f>
        <v>1550000</v>
      </c>
      <c r="I285" s="19"/>
    </row>
    <row r="286" spans="1:9" ht="25.5">
      <c r="A286" s="15" t="s">
        <v>244</v>
      </c>
      <c r="B286" s="16" t="s">
        <v>7</v>
      </c>
      <c r="C286" s="16" t="s">
        <v>46</v>
      </c>
      <c r="D286" s="16" t="s">
        <v>132</v>
      </c>
      <c r="E286" s="20"/>
      <c r="F286" s="23">
        <f>F287+F290+F293</f>
        <v>1550000</v>
      </c>
      <c r="G286" s="23">
        <f>G287+G290+G293</f>
        <v>0</v>
      </c>
      <c r="H286" s="23">
        <f>H287+H290+H293</f>
        <v>1550000</v>
      </c>
      <c r="I286" s="19"/>
    </row>
    <row r="287" spans="1:9">
      <c r="A287" s="15" t="s">
        <v>245</v>
      </c>
      <c r="B287" s="16" t="s">
        <v>7</v>
      </c>
      <c r="C287" s="16" t="s">
        <v>46</v>
      </c>
      <c r="D287" s="16" t="s">
        <v>133</v>
      </c>
      <c r="E287" s="20"/>
      <c r="F287" s="23">
        <f t="shared" ref="F287:H288" si="61">F288</f>
        <v>350000</v>
      </c>
      <c r="G287" s="23">
        <f t="shared" si="61"/>
        <v>0</v>
      </c>
      <c r="H287" s="23">
        <f t="shared" si="61"/>
        <v>350000</v>
      </c>
      <c r="I287" s="19"/>
    </row>
    <row r="288" spans="1:9" ht="38.25">
      <c r="A288" s="15" t="s">
        <v>179</v>
      </c>
      <c r="B288" s="16" t="s">
        <v>7</v>
      </c>
      <c r="C288" s="16" t="s">
        <v>46</v>
      </c>
      <c r="D288" s="16" t="s">
        <v>133</v>
      </c>
      <c r="E288" s="20" t="s">
        <v>20</v>
      </c>
      <c r="F288" s="23">
        <f t="shared" si="61"/>
        <v>350000</v>
      </c>
      <c r="G288" s="23">
        <f t="shared" si="61"/>
        <v>0</v>
      </c>
      <c r="H288" s="23">
        <f t="shared" si="61"/>
        <v>350000</v>
      </c>
      <c r="I288" s="19"/>
    </row>
    <row r="289" spans="1:9" ht="38.25">
      <c r="A289" s="17" t="s">
        <v>180</v>
      </c>
      <c r="B289" s="14" t="s">
        <v>7</v>
      </c>
      <c r="C289" s="14" t="s">
        <v>46</v>
      </c>
      <c r="D289" s="14" t="s">
        <v>133</v>
      </c>
      <c r="E289" s="21" t="s">
        <v>21</v>
      </c>
      <c r="F289" s="24">
        <v>350000</v>
      </c>
      <c r="G289" s="24"/>
      <c r="H289" s="24">
        <f>F289+G289</f>
        <v>350000</v>
      </c>
      <c r="I289" s="19"/>
    </row>
    <row r="290" spans="1:9" ht="38.25">
      <c r="A290" s="15" t="s">
        <v>254</v>
      </c>
      <c r="B290" s="16" t="s">
        <v>7</v>
      </c>
      <c r="C290" s="16" t="s">
        <v>46</v>
      </c>
      <c r="D290" s="16" t="s">
        <v>136</v>
      </c>
      <c r="E290" s="20"/>
      <c r="F290" s="23">
        <f t="shared" ref="F290:H291" si="62">F291</f>
        <v>100000</v>
      </c>
      <c r="G290" s="23">
        <f t="shared" si="62"/>
        <v>0</v>
      </c>
      <c r="H290" s="23">
        <f t="shared" si="62"/>
        <v>100000</v>
      </c>
      <c r="I290" s="19"/>
    </row>
    <row r="291" spans="1:9" ht="25.5">
      <c r="A291" s="15" t="s">
        <v>246</v>
      </c>
      <c r="B291" s="16" t="s">
        <v>7</v>
      </c>
      <c r="C291" s="16" t="s">
        <v>46</v>
      </c>
      <c r="D291" s="16" t="s">
        <v>136</v>
      </c>
      <c r="E291" s="20" t="s">
        <v>41</v>
      </c>
      <c r="F291" s="23">
        <f t="shared" si="62"/>
        <v>100000</v>
      </c>
      <c r="G291" s="23">
        <f t="shared" si="62"/>
        <v>0</v>
      </c>
      <c r="H291" s="23">
        <f t="shared" si="62"/>
        <v>100000</v>
      </c>
      <c r="I291" s="19"/>
    </row>
    <row r="292" spans="1:9">
      <c r="A292" s="17" t="s">
        <v>248</v>
      </c>
      <c r="B292" s="14" t="s">
        <v>7</v>
      </c>
      <c r="C292" s="14" t="s">
        <v>46</v>
      </c>
      <c r="D292" s="14" t="s">
        <v>136</v>
      </c>
      <c r="E292" s="21" t="s">
        <v>43</v>
      </c>
      <c r="F292" s="24">
        <v>100000</v>
      </c>
      <c r="G292" s="24"/>
      <c r="H292" s="24">
        <f>F292+G292</f>
        <v>100000</v>
      </c>
      <c r="I292" s="19"/>
    </row>
    <row r="293" spans="1:9" ht="51">
      <c r="A293" s="15" t="s">
        <v>255</v>
      </c>
      <c r="B293" s="16" t="s">
        <v>7</v>
      </c>
      <c r="C293" s="16" t="s">
        <v>46</v>
      </c>
      <c r="D293" s="16" t="s">
        <v>137</v>
      </c>
      <c r="E293" s="20"/>
      <c r="F293" s="23">
        <f t="shared" ref="F293:H294" si="63">F294</f>
        <v>1100000</v>
      </c>
      <c r="G293" s="23">
        <f t="shared" si="63"/>
        <v>0</v>
      </c>
      <c r="H293" s="23">
        <f t="shared" si="63"/>
        <v>1100000</v>
      </c>
      <c r="I293" s="19"/>
    </row>
    <row r="294" spans="1:9">
      <c r="A294" s="15" t="s">
        <v>165</v>
      </c>
      <c r="B294" s="16" t="s">
        <v>7</v>
      </c>
      <c r="C294" s="16" t="s">
        <v>46</v>
      </c>
      <c r="D294" s="16" t="s">
        <v>137</v>
      </c>
      <c r="E294" s="20" t="s">
        <v>14</v>
      </c>
      <c r="F294" s="23">
        <f t="shared" si="63"/>
        <v>1100000</v>
      </c>
      <c r="G294" s="23">
        <f t="shared" si="63"/>
        <v>0</v>
      </c>
      <c r="H294" s="23">
        <f t="shared" si="63"/>
        <v>1100000</v>
      </c>
      <c r="I294" s="19"/>
    </row>
    <row r="295" spans="1:9" ht="51">
      <c r="A295" s="17" t="s">
        <v>184</v>
      </c>
      <c r="B295" s="14" t="s">
        <v>7</v>
      </c>
      <c r="C295" s="14" t="s">
        <v>46</v>
      </c>
      <c r="D295" s="14" t="s">
        <v>137</v>
      </c>
      <c r="E295" s="21" t="s">
        <v>22</v>
      </c>
      <c r="F295" s="24">
        <v>1100000</v>
      </c>
      <c r="G295" s="24"/>
      <c r="H295" s="24">
        <f>F295+G295</f>
        <v>1100000</v>
      </c>
      <c r="I295" s="19"/>
    </row>
    <row r="296" spans="1:9" ht="51">
      <c r="A296" s="15" t="s">
        <v>256</v>
      </c>
      <c r="B296" s="16" t="s">
        <v>7</v>
      </c>
      <c r="C296" s="16" t="s">
        <v>46</v>
      </c>
      <c r="D296" s="16" t="s">
        <v>138</v>
      </c>
      <c r="E296" s="20"/>
      <c r="F296" s="23">
        <f t="shared" ref="F296:H299" si="64">F297</f>
        <v>150000</v>
      </c>
      <c r="G296" s="23">
        <f t="shared" si="64"/>
        <v>-150000</v>
      </c>
      <c r="H296" s="23">
        <f t="shared" si="64"/>
        <v>0</v>
      </c>
      <c r="I296" s="19"/>
    </row>
    <row r="297" spans="1:9" ht="38.25">
      <c r="A297" s="15" t="s">
        <v>257</v>
      </c>
      <c r="B297" s="16" t="s">
        <v>7</v>
      </c>
      <c r="C297" s="16" t="s">
        <v>46</v>
      </c>
      <c r="D297" s="16" t="s">
        <v>139</v>
      </c>
      <c r="E297" s="20"/>
      <c r="F297" s="23">
        <f t="shared" si="64"/>
        <v>150000</v>
      </c>
      <c r="G297" s="23">
        <f t="shared" si="64"/>
        <v>-150000</v>
      </c>
      <c r="H297" s="23">
        <f t="shared" si="64"/>
        <v>0</v>
      </c>
      <c r="I297" s="19"/>
    </row>
    <row r="298" spans="1:9" ht="51">
      <c r="A298" s="15" t="s">
        <v>258</v>
      </c>
      <c r="B298" s="16" t="s">
        <v>7</v>
      </c>
      <c r="C298" s="16" t="s">
        <v>46</v>
      </c>
      <c r="D298" s="16" t="s">
        <v>140</v>
      </c>
      <c r="E298" s="20"/>
      <c r="F298" s="23">
        <f t="shared" si="64"/>
        <v>150000</v>
      </c>
      <c r="G298" s="23">
        <f t="shared" si="64"/>
        <v>-150000</v>
      </c>
      <c r="H298" s="23">
        <f t="shared" si="64"/>
        <v>0</v>
      </c>
      <c r="I298" s="19"/>
    </row>
    <row r="299" spans="1:9" ht="38.25">
      <c r="A299" s="15" t="s">
        <v>179</v>
      </c>
      <c r="B299" s="16" t="s">
        <v>7</v>
      </c>
      <c r="C299" s="16" t="s">
        <v>46</v>
      </c>
      <c r="D299" s="16" t="s">
        <v>140</v>
      </c>
      <c r="E299" s="20" t="s">
        <v>20</v>
      </c>
      <c r="F299" s="23">
        <f t="shared" si="64"/>
        <v>150000</v>
      </c>
      <c r="G299" s="23">
        <f t="shared" si="64"/>
        <v>-150000</v>
      </c>
      <c r="H299" s="23">
        <f t="shared" si="64"/>
        <v>0</v>
      </c>
      <c r="I299" s="19"/>
    </row>
    <row r="300" spans="1:9" ht="38.25">
      <c r="A300" s="17" t="s">
        <v>180</v>
      </c>
      <c r="B300" s="14" t="s">
        <v>7</v>
      </c>
      <c r="C300" s="14" t="s">
        <v>46</v>
      </c>
      <c r="D300" s="18" t="s">
        <v>140</v>
      </c>
      <c r="E300" s="21" t="s">
        <v>21</v>
      </c>
      <c r="F300" s="24">
        <v>150000</v>
      </c>
      <c r="G300" s="24">
        <v>-150000</v>
      </c>
      <c r="H300" s="24">
        <f>F300+G300</f>
        <v>0</v>
      </c>
      <c r="I300" s="19"/>
    </row>
    <row r="301" spans="1:9">
      <c r="A301" s="15" t="s">
        <v>259</v>
      </c>
      <c r="B301" s="16" t="s">
        <v>7</v>
      </c>
      <c r="C301" s="16" t="s">
        <v>47</v>
      </c>
      <c r="D301" s="16"/>
      <c r="E301" s="20"/>
      <c r="F301" s="23">
        <f t="shared" ref="F301:H303" si="65">F302</f>
        <v>16490223.300000001</v>
      </c>
      <c r="G301" s="23">
        <f t="shared" si="65"/>
        <v>0</v>
      </c>
      <c r="H301" s="23">
        <f t="shared" si="65"/>
        <v>16490223.300000001</v>
      </c>
      <c r="I301" s="19"/>
    </row>
    <row r="302" spans="1:9">
      <c r="A302" s="15" t="s">
        <v>260</v>
      </c>
      <c r="B302" s="16" t="s">
        <v>7</v>
      </c>
      <c r="C302" s="16" t="s">
        <v>48</v>
      </c>
      <c r="D302" s="16"/>
      <c r="E302" s="20"/>
      <c r="F302" s="23">
        <f t="shared" si="65"/>
        <v>16490223.300000001</v>
      </c>
      <c r="G302" s="23">
        <f t="shared" si="65"/>
        <v>0</v>
      </c>
      <c r="H302" s="23">
        <f t="shared" si="65"/>
        <v>16490223.300000001</v>
      </c>
      <c r="I302" s="19"/>
    </row>
    <row r="303" spans="1:9" ht="51">
      <c r="A303" s="15" t="s">
        <v>261</v>
      </c>
      <c r="B303" s="16" t="s">
        <v>7</v>
      </c>
      <c r="C303" s="16" t="s">
        <v>48</v>
      </c>
      <c r="D303" s="16" t="s">
        <v>141</v>
      </c>
      <c r="E303" s="20"/>
      <c r="F303" s="23">
        <f t="shared" si="65"/>
        <v>16490223.300000001</v>
      </c>
      <c r="G303" s="23">
        <f t="shared" si="65"/>
        <v>0</v>
      </c>
      <c r="H303" s="23">
        <f t="shared" si="65"/>
        <v>16490223.300000001</v>
      </c>
      <c r="I303" s="19"/>
    </row>
    <row r="304" spans="1:9" ht="25.5">
      <c r="A304" s="15" t="s">
        <v>262</v>
      </c>
      <c r="B304" s="16" t="s">
        <v>7</v>
      </c>
      <c r="C304" s="16" t="s">
        <v>48</v>
      </c>
      <c r="D304" s="16" t="s">
        <v>142</v>
      </c>
      <c r="E304" s="20"/>
      <c r="F304" s="23">
        <f>F305+F308</f>
        <v>16490223.300000001</v>
      </c>
      <c r="G304" s="23">
        <f>G305+G308</f>
        <v>0</v>
      </c>
      <c r="H304" s="23">
        <f>H305+H308</f>
        <v>16490223.300000001</v>
      </c>
      <c r="I304" s="19"/>
    </row>
    <row r="305" spans="1:9" ht="25.5">
      <c r="A305" s="15" t="s">
        <v>230</v>
      </c>
      <c r="B305" s="16" t="s">
        <v>7</v>
      </c>
      <c r="C305" s="16" t="s">
        <v>48</v>
      </c>
      <c r="D305" s="16" t="s">
        <v>143</v>
      </c>
      <c r="E305" s="20"/>
      <c r="F305" s="23">
        <f t="shared" ref="F305:H306" si="66">F306</f>
        <v>5590223.2999999998</v>
      </c>
      <c r="G305" s="23">
        <f t="shared" si="66"/>
        <v>0</v>
      </c>
      <c r="H305" s="23">
        <f t="shared" si="66"/>
        <v>5590223.2999999998</v>
      </c>
      <c r="I305" s="19"/>
    </row>
    <row r="306" spans="1:9" ht="38.25">
      <c r="A306" s="15" t="s">
        <v>179</v>
      </c>
      <c r="B306" s="16" t="s">
        <v>7</v>
      </c>
      <c r="C306" s="16" t="s">
        <v>48</v>
      </c>
      <c r="D306" s="16" t="s">
        <v>143</v>
      </c>
      <c r="E306" s="20" t="s">
        <v>20</v>
      </c>
      <c r="F306" s="23">
        <f t="shared" si="66"/>
        <v>5590223.2999999998</v>
      </c>
      <c r="G306" s="23">
        <f t="shared" si="66"/>
        <v>0</v>
      </c>
      <c r="H306" s="23">
        <f t="shared" si="66"/>
        <v>5590223.2999999998</v>
      </c>
      <c r="I306" s="19"/>
    </row>
    <row r="307" spans="1:9">
      <c r="A307" s="17" t="s">
        <v>231</v>
      </c>
      <c r="B307" s="14" t="s">
        <v>7</v>
      </c>
      <c r="C307" s="14" t="s">
        <v>48</v>
      </c>
      <c r="D307" s="14" t="s">
        <v>143</v>
      </c>
      <c r="E307" s="21" t="s">
        <v>38</v>
      </c>
      <c r="F307" s="24">
        <v>5590223.2999999998</v>
      </c>
      <c r="G307" s="24"/>
      <c r="H307" s="24">
        <f>F307+G307</f>
        <v>5590223.2999999998</v>
      </c>
      <c r="I307" s="19"/>
    </row>
    <row r="308" spans="1:9" ht="25.5">
      <c r="A308" s="15" t="s">
        <v>263</v>
      </c>
      <c r="B308" s="16" t="s">
        <v>7</v>
      </c>
      <c r="C308" s="16" t="s">
        <v>48</v>
      </c>
      <c r="D308" s="16" t="s">
        <v>144</v>
      </c>
      <c r="E308" s="20"/>
      <c r="F308" s="23">
        <f t="shared" ref="F308:H309" si="67">F309</f>
        <v>10900000</v>
      </c>
      <c r="G308" s="23">
        <f t="shared" si="67"/>
        <v>0</v>
      </c>
      <c r="H308" s="23">
        <f t="shared" si="67"/>
        <v>10900000</v>
      </c>
      <c r="I308" s="19"/>
    </row>
    <row r="309" spans="1:9">
      <c r="A309" s="15" t="s">
        <v>165</v>
      </c>
      <c r="B309" s="16" t="s">
        <v>7</v>
      </c>
      <c r="C309" s="16" t="s">
        <v>48</v>
      </c>
      <c r="D309" s="16" t="s">
        <v>144</v>
      </c>
      <c r="E309" s="20" t="s">
        <v>14</v>
      </c>
      <c r="F309" s="23">
        <f t="shared" si="67"/>
        <v>10900000</v>
      </c>
      <c r="G309" s="23">
        <f t="shared" si="67"/>
        <v>0</v>
      </c>
      <c r="H309" s="23">
        <f t="shared" si="67"/>
        <v>10900000</v>
      </c>
      <c r="I309" s="19"/>
    </row>
    <row r="310" spans="1:9" ht="51">
      <c r="A310" s="17" t="s">
        <v>184</v>
      </c>
      <c r="B310" s="14" t="s">
        <v>7</v>
      </c>
      <c r="C310" s="14" t="s">
        <v>48</v>
      </c>
      <c r="D310" s="14" t="s">
        <v>144</v>
      </c>
      <c r="E310" s="21" t="s">
        <v>22</v>
      </c>
      <c r="F310" s="24">
        <v>10900000</v>
      </c>
      <c r="G310" s="24"/>
      <c r="H310" s="24">
        <f>F310+G310</f>
        <v>10900000</v>
      </c>
      <c r="I310" s="19"/>
    </row>
    <row r="311" spans="1:9">
      <c r="A311" s="15" t="s">
        <v>269</v>
      </c>
      <c r="B311" s="16" t="s">
        <v>7</v>
      </c>
      <c r="C311" s="16" t="s">
        <v>49</v>
      </c>
      <c r="D311" s="16"/>
      <c r="E311" s="20"/>
      <c r="F311" s="23">
        <f t="shared" ref="F311:H316" si="68">F312</f>
        <v>4400000</v>
      </c>
      <c r="G311" s="23">
        <f t="shared" si="68"/>
        <v>0</v>
      </c>
      <c r="H311" s="23">
        <f t="shared" si="68"/>
        <v>4400000</v>
      </c>
      <c r="I311" s="19"/>
    </row>
    <row r="312" spans="1:9">
      <c r="A312" s="15" t="s">
        <v>264</v>
      </c>
      <c r="B312" s="16" t="s">
        <v>7</v>
      </c>
      <c r="C312" s="16" t="s">
        <v>50</v>
      </c>
      <c r="D312" s="16"/>
      <c r="E312" s="20"/>
      <c r="F312" s="23">
        <f t="shared" si="68"/>
        <v>4400000</v>
      </c>
      <c r="G312" s="23">
        <f t="shared" si="68"/>
        <v>0</v>
      </c>
      <c r="H312" s="23">
        <f t="shared" si="68"/>
        <v>4400000</v>
      </c>
      <c r="I312" s="19"/>
    </row>
    <row r="313" spans="1:9" ht="25.5">
      <c r="A313" s="15" t="s">
        <v>265</v>
      </c>
      <c r="B313" s="16" t="s">
        <v>7</v>
      </c>
      <c r="C313" s="16" t="s">
        <v>50</v>
      </c>
      <c r="D313" s="16" t="s">
        <v>145</v>
      </c>
      <c r="E313" s="20"/>
      <c r="F313" s="23">
        <f t="shared" si="68"/>
        <v>4400000</v>
      </c>
      <c r="G313" s="23">
        <f t="shared" si="68"/>
        <v>0</v>
      </c>
      <c r="H313" s="23">
        <f t="shared" si="68"/>
        <v>4400000</v>
      </c>
      <c r="I313" s="19"/>
    </row>
    <row r="314" spans="1:9" ht="25.5">
      <c r="A314" s="15" t="s">
        <v>266</v>
      </c>
      <c r="B314" s="16" t="s">
        <v>7</v>
      </c>
      <c r="C314" s="16" t="s">
        <v>50</v>
      </c>
      <c r="D314" s="16" t="s">
        <v>146</v>
      </c>
      <c r="E314" s="20"/>
      <c r="F314" s="23">
        <f t="shared" si="68"/>
        <v>4400000</v>
      </c>
      <c r="G314" s="23">
        <f t="shared" si="68"/>
        <v>0</v>
      </c>
      <c r="H314" s="23">
        <f t="shared" si="68"/>
        <v>4400000</v>
      </c>
      <c r="I314" s="19"/>
    </row>
    <row r="315" spans="1:9" ht="25.5">
      <c r="A315" s="15" t="s">
        <v>267</v>
      </c>
      <c r="B315" s="16" t="s">
        <v>7</v>
      </c>
      <c r="C315" s="16" t="s">
        <v>50</v>
      </c>
      <c r="D315" s="16" t="s">
        <v>147</v>
      </c>
      <c r="E315" s="20"/>
      <c r="F315" s="23">
        <f t="shared" si="68"/>
        <v>4400000</v>
      </c>
      <c r="G315" s="23">
        <f t="shared" si="68"/>
        <v>0</v>
      </c>
      <c r="H315" s="23">
        <f t="shared" si="68"/>
        <v>4400000</v>
      </c>
      <c r="I315" s="19"/>
    </row>
    <row r="316" spans="1:9">
      <c r="A316" s="15" t="s">
        <v>165</v>
      </c>
      <c r="B316" s="16" t="s">
        <v>7</v>
      </c>
      <c r="C316" s="16" t="s">
        <v>50</v>
      </c>
      <c r="D316" s="16" t="s">
        <v>147</v>
      </c>
      <c r="E316" s="20" t="s">
        <v>14</v>
      </c>
      <c r="F316" s="23">
        <f t="shared" si="68"/>
        <v>4400000</v>
      </c>
      <c r="G316" s="23">
        <f t="shared" si="68"/>
        <v>0</v>
      </c>
      <c r="H316" s="23">
        <f t="shared" si="68"/>
        <v>4400000</v>
      </c>
      <c r="I316" s="19"/>
    </row>
    <row r="317" spans="1:9" ht="51">
      <c r="A317" s="17" t="s">
        <v>184</v>
      </c>
      <c r="B317" s="14" t="s">
        <v>7</v>
      </c>
      <c r="C317" s="14" t="s">
        <v>50</v>
      </c>
      <c r="D317" s="14" t="s">
        <v>147</v>
      </c>
      <c r="E317" s="21" t="s">
        <v>22</v>
      </c>
      <c r="F317" s="24">
        <v>4400000</v>
      </c>
      <c r="G317" s="24"/>
      <c r="H317" s="24">
        <f>F317+G317</f>
        <v>4400000</v>
      </c>
      <c r="I317" s="19"/>
    </row>
    <row r="318" spans="1:9" ht="25.5">
      <c r="A318" s="15" t="s">
        <v>268</v>
      </c>
      <c r="B318" s="16" t="s">
        <v>7</v>
      </c>
      <c r="C318" s="16" t="s">
        <v>51</v>
      </c>
      <c r="D318" s="16"/>
      <c r="E318" s="20"/>
      <c r="F318" s="23">
        <f t="shared" ref="F318:H323" si="69">F319</f>
        <v>100000</v>
      </c>
      <c r="G318" s="23">
        <f t="shared" si="69"/>
        <v>0</v>
      </c>
      <c r="H318" s="23">
        <f t="shared" si="69"/>
        <v>100000</v>
      </c>
      <c r="I318" s="19"/>
    </row>
    <row r="319" spans="1:9" ht="25.5">
      <c r="A319" s="15" t="s">
        <v>270</v>
      </c>
      <c r="B319" s="16" t="s">
        <v>7</v>
      </c>
      <c r="C319" s="16" t="s">
        <v>52</v>
      </c>
      <c r="D319" s="16"/>
      <c r="E319" s="20"/>
      <c r="F319" s="23">
        <f t="shared" si="69"/>
        <v>100000</v>
      </c>
      <c r="G319" s="23">
        <f t="shared" si="69"/>
        <v>0</v>
      </c>
      <c r="H319" s="23">
        <f t="shared" si="69"/>
        <v>100000</v>
      </c>
      <c r="I319" s="19"/>
    </row>
    <row r="320" spans="1:9" ht="51">
      <c r="A320" s="15" t="s">
        <v>271</v>
      </c>
      <c r="B320" s="16" t="s">
        <v>7</v>
      </c>
      <c r="C320" s="16" t="s">
        <v>52</v>
      </c>
      <c r="D320" s="16" t="s">
        <v>148</v>
      </c>
      <c r="E320" s="20"/>
      <c r="F320" s="23">
        <f t="shared" si="69"/>
        <v>100000</v>
      </c>
      <c r="G320" s="23">
        <f t="shared" si="69"/>
        <v>0</v>
      </c>
      <c r="H320" s="23">
        <f t="shared" si="69"/>
        <v>100000</v>
      </c>
      <c r="I320" s="19"/>
    </row>
    <row r="321" spans="1:9" ht="38.25">
      <c r="A321" s="15" t="s">
        <v>272</v>
      </c>
      <c r="B321" s="16" t="s">
        <v>7</v>
      </c>
      <c r="C321" s="16" t="s">
        <v>52</v>
      </c>
      <c r="D321" s="16" t="s">
        <v>149</v>
      </c>
      <c r="E321" s="20"/>
      <c r="F321" s="23">
        <f t="shared" si="69"/>
        <v>100000</v>
      </c>
      <c r="G321" s="23">
        <f t="shared" si="69"/>
        <v>0</v>
      </c>
      <c r="H321" s="23">
        <f t="shared" si="69"/>
        <v>100000</v>
      </c>
      <c r="I321" s="19"/>
    </row>
    <row r="322" spans="1:9" ht="38.25">
      <c r="A322" s="15" t="s">
        <v>273</v>
      </c>
      <c r="B322" s="16" t="s">
        <v>7</v>
      </c>
      <c r="C322" s="16" t="s">
        <v>52</v>
      </c>
      <c r="D322" s="16" t="s">
        <v>150</v>
      </c>
      <c r="E322" s="20"/>
      <c r="F322" s="23">
        <f t="shared" si="69"/>
        <v>100000</v>
      </c>
      <c r="G322" s="23">
        <f t="shared" si="69"/>
        <v>0</v>
      </c>
      <c r="H322" s="23">
        <f t="shared" si="69"/>
        <v>100000</v>
      </c>
      <c r="I322" s="19"/>
    </row>
    <row r="323" spans="1:9" ht="25.5">
      <c r="A323" s="15" t="s">
        <v>274</v>
      </c>
      <c r="B323" s="16" t="s">
        <v>7</v>
      </c>
      <c r="C323" s="16" t="s">
        <v>52</v>
      </c>
      <c r="D323" s="16" t="s">
        <v>150</v>
      </c>
      <c r="E323" s="20" t="s">
        <v>53</v>
      </c>
      <c r="F323" s="23">
        <f t="shared" si="69"/>
        <v>100000</v>
      </c>
      <c r="G323" s="23">
        <f t="shared" si="69"/>
        <v>0</v>
      </c>
      <c r="H323" s="23">
        <f t="shared" si="69"/>
        <v>100000</v>
      </c>
      <c r="I323" s="19"/>
    </row>
    <row r="324" spans="1:9">
      <c r="A324" s="17" t="s">
        <v>275</v>
      </c>
      <c r="B324" s="14" t="s">
        <v>7</v>
      </c>
      <c r="C324" s="14" t="s">
        <v>52</v>
      </c>
      <c r="D324" s="14" t="s">
        <v>150</v>
      </c>
      <c r="E324" s="21" t="s">
        <v>54</v>
      </c>
      <c r="F324" s="24">
        <v>100000</v>
      </c>
      <c r="G324" s="24"/>
      <c r="H324" s="24">
        <f>F324+G324</f>
        <v>100000</v>
      </c>
      <c r="I324" s="19"/>
    </row>
  </sheetData>
  <mergeCells count="1">
    <mergeCell ref="A10:H10"/>
  </mergeCells>
  <phoneticPr fontId="4" type="noConversion"/>
  <pageMargins left="0.59055118110236227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Сервер</cp:lastModifiedBy>
  <cp:lastPrinted>2016-09-12T10:12:06Z</cp:lastPrinted>
  <dcterms:created xsi:type="dcterms:W3CDTF">2014-12-18T05:56:01Z</dcterms:created>
  <dcterms:modified xsi:type="dcterms:W3CDTF">2016-09-27T11:05:18Z</dcterms:modified>
</cp:coreProperties>
</file>