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95" windowHeight="8445"/>
  </bookViews>
  <sheets>
    <sheet name=" В прил 3  на думу 2014" sheetId="13" r:id="rId1"/>
  </sheets>
  <calcPr calcId="124519"/>
</workbook>
</file>

<file path=xl/calcChain.xml><?xml version="1.0" encoding="utf-8"?>
<calcChain xmlns="http://schemas.openxmlformats.org/spreadsheetml/2006/main">
  <c r="I63" i="13"/>
  <c r="I64"/>
  <c r="I65"/>
  <c r="I62"/>
  <c r="H62"/>
  <c r="G62"/>
  <c r="I57"/>
  <c r="I56"/>
  <c r="H56"/>
  <c r="I55"/>
  <c r="H55"/>
  <c r="G56"/>
  <c r="G55" s="1"/>
  <c r="H61"/>
  <c r="I61" s="1"/>
  <c r="I60" s="1"/>
  <c r="I59" s="1"/>
  <c r="I58" s="1"/>
  <c r="I52"/>
  <c r="I51"/>
  <c r="I50" s="1"/>
  <c r="I49" s="1"/>
  <c r="I54"/>
  <c r="I53"/>
  <c r="I69"/>
  <c r="I68"/>
  <c r="I67" s="1"/>
  <c r="I66" s="1"/>
  <c r="I71"/>
  <c r="I70"/>
  <c r="I76"/>
  <c r="I75"/>
  <c r="I74" s="1"/>
  <c r="I73" s="1"/>
  <c r="I72" s="1"/>
  <c r="H51"/>
  <c r="H53"/>
  <c r="H50"/>
  <c r="H49" s="1"/>
  <c r="H68"/>
  <c r="H70"/>
  <c r="H67"/>
  <c r="H66" s="1"/>
  <c r="H75"/>
  <c r="H74" s="1"/>
  <c r="H73" s="1"/>
  <c r="H72" s="1"/>
  <c r="G60"/>
  <c r="G59"/>
  <c r="G58" s="1"/>
  <c r="G51"/>
  <c r="G53"/>
  <c r="G50"/>
  <c r="G49" s="1"/>
  <c r="G68"/>
  <c r="G70"/>
  <c r="G67"/>
  <c r="G66" s="1"/>
  <c r="G75"/>
  <c r="G74" s="1"/>
  <c r="G73" s="1"/>
  <c r="G72" s="1"/>
  <c r="I179"/>
  <c r="I178"/>
  <c r="H178"/>
  <c r="I177"/>
  <c r="H177"/>
  <c r="I176"/>
  <c r="H176"/>
  <c r="I184"/>
  <c r="I183" s="1"/>
  <c r="I186"/>
  <c r="I185" s="1"/>
  <c r="I188"/>
  <c r="I187" s="1"/>
  <c r="I191"/>
  <c r="I190"/>
  <c r="I189" s="1"/>
  <c r="I195"/>
  <c r="I194"/>
  <c r="I193" s="1"/>
  <c r="I192" s="1"/>
  <c r="I197"/>
  <c r="I196"/>
  <c r="I199"/>
  <c r="I198"/>
  <c r="I203"/>
  <c r="I202"/>
  <c r="I201" s="1"/>
  <c r="I200" s="1"/>
  <c r="I207"/>
  <c r="I206"/>
  <c r="I205" s="1"/>
  <c r="I204" s="1"/>
  <c r="I211"/>
  <c r="I210"/>
  <c r="I209" s="1"/>
  <c r="I208" s="1"/>
  <c r="I215"/>
  <c r="I214" s="1"/>
  <c r="I213" s="1"/>
  <c r="I218"/>
  <c r="I217"/>
  <c r="I216" s="1"/>
  <c r="I221"/>
  <c r="I220" s="1"/>
  <c r="I219" s="1"/>
  <c r="H183"/>
  <c r="H182" s="1"/>
  <c r="H181" s="1"/>
  <c r="H185"/>
  <c r="H187"/>
  <c r="H190"/>
  <c r="H189" s="1"/>
  <c r="H194"/>
  <c r="H196"/>
  <c r="H198"/>
  <c r="H193"/>
  <c r="H192" s="1"/>
  <c r="H202"/>
  <c r="H201" s="1"/>
  <c r="H200" s="1"/>
  <c r="H206"/>
  <c r="H205"/>
  <c r="H204" s="1"/>
  <c r="H210"/>
  <c r="H209" s="1"/>
  <c r="H208" s="1"/>
  <c r="H214"/>
  <c r="H213" s="1"/>
  <c r="H212" s="1"/>
  <c r="H217"/>
  <c r="H216" s="1"/>
  <c r="H220"/>
  <c r="G178"/>
  <c r="G177"/>
  <c r="G176" s="1"/>
  <c r="G183"/>
  <c r="G182" s="1"/>
  <c r="G185"/>
  <c r="G187"/>
  <c r="G190"/>
  <c r="G189" s="1"/>
  <c r="G194"/>
  <c r="G196"/>
  <c r="G198"/>
  <c r="G193"/>
  <c r="G192" s="1"/>
  <c r="G202"/>
  <c r="G201" s="1"/>
  <c r="G200" s="1"/>
  <c r="G206"/>
  <c r="G205"/>
  <c r="G204" s="1"/>
  <c r="G210"/>
  <c r="G209" s="1"/>
  <c r="G208" s="1"/>
  <c r="G214"/>
  <c r="G213" s="1"/>
  <c r="G217"/>
  <c r="G216" s="1"/>
  <c r="G220"/>
  <c r="I144"/>
  <c r="I143"/>
  <c r="I142" s="1"/>
  <c r="I146"/>
  <c r="I145"/>
  <c r="H143"/>
  <c r="H145"/>
  <c r="H142"/>
  <c r="H149"/>
  <c r="I149"/>
  <c r="I148" s="1"/>
  <c r="I147" s="1"/>
  <c r="H148"/>
  <c r="H147" s="1"/>
  <c r="H141" s="1"/>
  <c r="G143"/>
  <c r="G145"/>
  <c r="G142" s="1"/>
  <c r="G148"/>
  <c r="G147" s="1"/>
  <c r="I137"/>
  <c r="I136"/>
  <c r="I135" s="1"/>
  <c r="H136"/>
  <c r="H135" s="1"/>
  <c r="I140"/>
  <c r="I139" s="1"/>
  <c r="I138" s="1"/>
  <c r="H139"/>
  <c r="H138" s="1"/>
  <c r="I153"/>
  <c r="I152"/>
  <c r="I151" s="1"/>
  <c r="I150" s="1"/>
  <c r="H152"/>
  <c r="H151" s="1"/>
  <c r="H150" s="1"/>
  <c r="G136"/>
  <c r="G135" s="1"/>
  <c r="G139"/>
  <c r="G138" s="1"/>
  <c r="G152"/>
  <c r="G151"/>
  <c r="G150" s="1"/>
  <c r="I166"/>
  <c r="I165"/>
  <c r="I164" s="1"/>
  <c r="I168"/>
  <c r="I167"/>
  <c r="H165"/>
  <c r="H167"/>
  <c r="H164"/>
  <c r="G165"/>
  <c r="G167"/>
  <c r="G164" s="1"/>
  <c r="I104"/>
  <c r="I103" s="1"/>
  <c r="I102" s="1"/>
  <c r="I107"/>
  <c r="I106"/>
  <c r="I105" s="1"/>
  <c r="G111"/>
  <c r="G110" s="1"/>
  <c r="G109" s="1"/>
  <c r="G108" s="1"/>
  <c r="H111"/>
  <c r="I111"/>
  <c r="I110" s="1"/>
  <c r="H113"/>
  <c r="I113" s="1"/>
  <c r="I112" s="1"/>
  <c r="I116"/>
  <c r="I115" s="1"/>
  <c r="I118"/>
  <c r="I117" s="1"/>
  <c r="I122"/>
  <c r="I121" s="1"/>
  <c r="I120" s="1"/>
  <c r="I119" s="1"/>
  <c r="I126"/>
  <c r="I125" s="1"/>
  <c r="I128"/>
  <c r="I127" s="1"/>
  <c r="I132"/>
  <c r="I131"/>
  <c r="I130" s="1"/>
  <c r="I129" s="1"/>
  <c r="H103"/>
  <c r="H102" s="1"/>
  <c r="H106"/>
  <c r="H105" s="1"/>
  <c r="H110"/>
  <c r="H115"/>
  <c r="H117"/>
  <c r="H114" s="1"/>
  <c r="H121"/>
  <c r="H120"/>
  <c r="H119" s="1"/>
  <c r="H125"/>
  <c r="H124" s="1"/>
  <c r="H127"/>
  <c r="H123"/>
  <c r="H131"/>
  <c r="H130"/>
  <c r="H129" s="1"/>
  <c r="G103"/>
  <c r="G102"/>
  <c r="G106"/>
  <c r="G105"/>
  <c r="G112"/>
  <c r="G115"/>
  <c r="G117"/>
  <c r="G114"/>
  <c r="G121"/>
  <c r="G120" s="1"/>
  <c r="G119" s="1"/>
  <c r="G125"/>
  <c r="G127"/>
  <c r="G123" s="1"/>
  <c r="G131"/>
  <c r="G130" s="1"/>
  <c r="G129" s="1"/>
  <c r="I268"/>
  <c r="I262"/>
  <c r="I256"/>
  <c r="I253"/>
  <c r="I247"/>
  <c r="I243"/>
  <c r="G240"/>
  <c r="I240" s="1"/>
  <c r="I239" s="1"/>
  <c r="I238" s="1"/>
  <c r="I234" s="1"/>
  <c r="I233" s="1"/>
  <c r="I237"/>
  <c r="I173"/>
  <c r="I267"/>
  <c r="H267"/>
  <c r="I266"/>
  <c r="H266"/>
  <c r="I265"/>
  <c r="H265"/>
  <c r="I264"/>
  <c r="H264"/>
  <c r="I263"/>
  <c r="H263"/>
  <c r="I261"/>
  <c r="H261"/>
  <c r="I260"/>
  <c r="H260"/>
  <c r="I259"/>
  <c r="H259"/>
  <c r="I258"/>
  <c r="H258"/>
  <c r="I257"/>
  <c r="H257"/>
  <c r="I255"/>
  <c r="H255"/>
  <c r="I254"/>
  <c r="H254"/>
  <c r="I252"/>
  <c r="H252"/>
  <c r="I251"/>
  <c r="H251"/>
  <c r="I250"/>
  <c r="H250"/>
  <c r="I249"/>
  <c r="H249"/>
  <c r="I248"/>
  <c r="H248"/>
  <c r="I246"/>
  <c r="H246"/>
  <c r="I245"/>
  <c r="H245"/>
  <c r="I244"/>
  <c r="H244"/>
  <c r="I242"/>
  <c r="H242"/>
  <c r="I241"/>
  <c r="H241"/>
  <c r="H239"/>
  <c r="H238" s="1"/>
  <c r="H234" s="1"/>
  <c r="H233" s="1"/>
  <c r="I236"/>
  <c r="H236"/>
  <c r="I235"/>
  <c r="H235"/>
  <c r="G227"/>
  <c r="I227" s="1"/>
  <c r="I226" s="1"/>
  <c r="I225" s="1"/>
  <c r="H226"/>
  <c r="H225"/>
  <c r="I230"/>
  <c r="I229" s="1"/>
  <c r="I232"/>
  <c r="I231" s="1"/>
  <c r="H229"/>
  <c r="H231"/>
  <c r="H228"/>
  <c r="H224" s="1"/>
  <c r="H223" s="1"/>
  <c r="H222" s="1"/>
  <c r="H219"/>
  <c r="I172"/>
  <c r="H172"/>
  <c r="I171"/>
  <c r="I170" s="1"/>
  <c r="I169" s="1"/>
  <c r="H170"/>
  <c r="H169"/>
  <c r="I163"/>
  <c r="I162"/>
  <c r="H162"/>
  <c r="I161"/>
  <c r="H161"/>
  <c r="I160"/>
  <c r="I159" s="1"/>
  <c r="I156" s="1"/>
  <c r="H159"/>
  <c r="H156" s="1"/>
  <c r="H155" s="1"/>
  <c r="H154" s="1"/>
  <c r="I158"/>
  <c r="I157"/>
  <c r="H157"/>
  <c r="I99"/>
  <c r="I98" s="1"/>
  <c r="I97" s="1"/>
  <c r="I96" s="1"/>
  <c r="H98"/>
  <c r="H97"/>
  <c r="H96"/>
  <c r="H91" s="1"/>
  <c r="H83" s="1"/>
  <c r="I95"/>
  <c r="I94"/>
  <c r="H94"/>
  <c r="I93"/>
  <c r="H93"/>
  <c r="I92"/>
  <c r="H92"/>
  <c r="I90"/>
  <c r="I89" s="1"/>
  <c r="H89"/>
  <c r="G88"/>
  <c r="I88"/>
  <c r="I87" s="1"/>
  <c r="I86" s="1"/>
  <c r="I85" s="1"/>
  <c r="I84" s="1"/>
  <c r="H87"/>
  <c r="H86"/>
  <c r="H85"/>
  <c r="H84"/>
  <c r="I82"/>
  <c r="I81"/>
  <c r="H81"/>
  <c r="I80"/>
  <c r="H80"/>
  <c r="I79"/>
  <c r="H79"/>
  <c r="I78"/>
  <c r="H78"/>
  <c r="I77"/>
  <c r="H77"/>
  <c r="I47"/>
  <c r="I46" s="1"/>
  <c r="I45" s="1"/>
  <c r="I44" s="1"/>
  <c r="I43" s="1"/>
  <c r="H46"/>
  <c r="H45"/>
  <c r="H44"/>
  <c r="H43"/>
  <c r="I42"/>
  <c r="I41"/>
  <c r="H41"/>
  <c r="I40"/>
  <c r="H40"/>
  <c r="I39"/>
  <c r="I38" s="1"/>
  <c r="I37" s="1"/>
  <c r="H38"/>
  <c r="H37"/>
  <c r="I36"/>
  <c r="I35"/>
  <c r="H35"/>
  <c r="I34"/>
  <c r="I33" s="1"/>
  <c r="H33"/>
  <c r="I32"/>
  <c r="I31"/>
  <c r="H31"/>
  <c r="H30" s="1"/>
  <c r="H29" s="1"/>
  <c r="H28" s="1"/>
  <c r="H19"/>
  <c r="H18" s="1"/>
  <c r="H22"/>
  <c r="H21" s="1"/>
  <c r="H24"/>
  <c r="H26"/>
  <c r="I20"/>
  <c r="I19" s="1"/>
  <c r="I18" s="1"/>
  <c r="I23"/>
  <c r="I22"/>
  <c r="I21" s="1"/>
  <c r="I25"/>
  <c r="I24"/>
  <c r="I27"/>
  <c r="I26"/>
  <c r="G31"/>
  <c r="G30" s="1"/>
  <c r="G33"/>
  <c r="G35"/>
  <c r="G38"/>
  <c r="G37" s="1"/>
  <c r="G41"/>
  <c r="G40" s="1"/>
  <c r="G231"/>
  <c r="G229"/>
  <c r="G228" s="1"/>
  <c r="G22"/>
  <c r="G21" s="1"/>
  <c r="G24"/>
  <c r="G26"/>
  <c r="G19"/>
  <c r="G18" s="1"/>
  <c r="G46"/>
  <c r="G45" s="1"/>
  <c r="G44" s="1"/>
  <c r="G43" s="1"/>
  <c r="G81"/>
  <c r="G80"/>
  <c r="G79" s="1"/>
  <c r="G78" s="1"/>
  <c r="G77" s="1"/>
  <c r="G87"/>
  <c r="G89"/>
  <c r="G86"/>
  <c r="G85" s="1"/>
  <c r="G84" s="1"/>
  <c r="G94"/>
  <c r="G93"/>
  <c r="G92" s="1"/>
  <c r="G91" s="1"/>
  <c r="G98"/>
  <c r="G97" s="1"/>
  <c r="G96" s="1"/>
  <c r="G157"/>
  <c r="G159"/>
  <c r="G156" s="1"/>
  <c r="G162"/>
  <c r="G161" s="1"/>
  <c r="G170"/>
  <c r="G172"/>
  <c r="G169"/>
  <c r="G226"/>
  <c r="G225"/>
  <c r="G236"/>
  <c r="G235"/>
  <c r="G234" s="1"/>
  <c r="G239"/>
  <c r="G238"/>
  <c r="G242"/>
  <c r="G241"/>
  <c r="G246"/>
  <c r="G245" s="1"/>
  <c r="G244" s="1"/>
  <c r="G252"/>
  <c r="G251"/>
  <c r="G250" s="1"/>
  <c r="G249" s="1"/>
  <c r="G248" s="1"/>
  <c r="G255"/>
  <c r="G254"/>
  <c r="G261"/>
  <c r="G260" s="1"/>
  <c r="G259" s="1"/>
  <c r="G258" s="1"/>
  <c r="G257" s="1"/>
  <c r="G267"/>
  <c r="G266"/>
  <c r="G265" s="1"/>
  <c r="G264" s="1"/>
  <c r="G263" s="1"/>
  <c r="G219"/>
  <c r="G124"/>
  <c r="G17" l="1"/>
  <c r="G16"/>
  <c r="I123"/>
  <c r="I124"/>
  <c r="I17"/>
  <c r="I16"/>
  <c r="H16"/>
  <c r="H17"/>
  <c r="G83"/>
  <c r="G29"/>
  <c r="G28" s="1"/>
  <c r="I224"/>
  <c r="I223" s="1"/>
  <c r="I222" s="1"/>
  <c r="I134"/>
  <c r="G233"/>
  <c r="G224"/>
  <c r="G223" s="1"/>
  <c r="G222" s="1"/>
  <c r="G155"/>
  <c r="G154" s="1"/>
  <c r="I30"/>
  <c r="I29" s="1"/>
  <c r="I28" s="1"/>
  <c r="I91"/>
  <c r="I83" s="1"/>
  <c r="I155"/>
  <c r="I154" s="1"/>
  <c r="I228"/>
  <c r="G101"/>
  <c r="I114"/>
  <c r="I109"/>
  <c r="I108" s="1"/>
  <c r="I101" s="1"/>
  <c r="G134"/>
  <c r="H134"/>
  <c r="H133" s="1"/>
  <c r="G141"/>
  <c r="I141"/>
  <c r="G212"/>
  <c r="G181"/>
  <c r="G180" s="1"/>
  <c r="G175" s="1"/>
  <c r="G174" s="1"/>
  <c r="I182"/>
  <c r="I181" s="1"/>
  <c r="I180" s="1"/>
  <c r="G48"/>
  <c r="I48"/>
  <c r="H180"/>
  <c r="H175" s="1"/>
  <c r="H174" s="1"/>
  <c r="I212"/>
  <c r="I175" s="1"/>
  <c r="I174" s="1"/>
  <c r="H112"/>
  <c r="H109" s="1"/>
  <c r="H108" s="1"/>
  <c r="H101" s="1"/>
  <c r="H100" s="1"/>
  <c r="H60"/>
  <c r="H59" s="1"/>
  <c r="H58" s="1"/>
  <c r="H48" s="1"/>
  <c r="G100" l="1"/>
  <c r="G133"/>
  <c r="I133"/>
  <c r="I100" s="1"/>
  <c r="H15"/>
  <c r="H14" s="1"/>
  <c r="I15"/>
  <c r="G15"/>
  <c r="I14" l="1"/>
  <c r="G14"/>
</calcChain>
</file>

<file path=xl/sharedStrings.xml><?xml version="1.0" encoding="utf-8"?>
<sst xmlns="http://schemas.openxmlformats.org/spreadsheetml/2006/main" count="1402" uniqueCount="248">
  <si>
    <t>АДМИНИСТРАЦИЯ МУНИЦИПАЛЬНОГО ОБРАЗОВАНИЯ ГОРОДСКОЕ ПОСЕЛЕНИЕ "ГОРОД МАЛОЯРОСЛАВЕЦ"</t>
  </si>
  <si>
    <t>250</t>
  </si>
  <si>
    <t>810</t>
  </si>
  <si>
    <t>630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</si>
  <si>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</si>
  <si>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</si>
  <si>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</si>
  <si>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Депутаты представительного органа муниципального образования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</si>
  <si>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</si>
  <si>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</si>
  <si>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01</t>
  </si>
  <si>
    <t>03</t>
  </si>
  <si>
    <t>04</t>
  </si>
  <si>
    <t>11</t>
  </si>
  <si>
    <t>13</t>
  </si>
  <si>
    <t>09</t>
  </si>
  <si>
    <t>12</t>
  </si>
  <si>
    <t>05</t>
  </si>
  <si>
    <t>02</t>
  </si>
  <si>
    <t>08</t>
  </si>
  <si>
    <t>10</t>
  </si>
  <si>
    <t>06</t>
  </si>
  <si>
    <t>Обслуживание государственного внутреннего и муниципального долга</t>
  </si>
  <si>
    <t>Облуживание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</si>
  <si>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</si>
  <si>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</si>
  <si>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</si>
  <si>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</si>
  <si>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</si>
  <si>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Раздел, подраздел</t>
  </si>
  <si>
    <t>Организация и содержание мест захоронения</t>
  </si>
  <si>
    <t>Озеленение</t>
  </si>
  <si>
    <t>Культура и кинематография</t>
  </si>
  <si>
    <t>Культура</t>
  </si>
  <si>
    <t>Резервные фонды</t>
  </si>
  <si>
    <t>Резервные фонды местных администраций</t>
  </si>
  <si>
    <t>Другие общегосударственные вопросы</t>
  </si>
  <si>
    <t>Выполнение других обязательств государства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</si>
  <si>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</si>
  <si>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</si>
  <si>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</si>
  <si>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</si>
  <si>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</si>
  <si>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</si>
  <si>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</si>
  <si>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Мероприятия в области жилищного хозяйства</t>
  </si>
  <si>
    <t>Коммунальное хозяйство</t>
  </si>
  <si>
    <t>Благоустройство</t>
  </si>
  <si>
    <t>Уличное освещение</t>
  </si>
  <si>
    <t>Социальная политика</t>
  </si>
  <si>
    <t>Социальное обеспечение населения</t>
  </si>
  <si>
    <t>Целевая статья</t>
  </si>
  <si>
    <t>Наименование</t>
  </si>
  <si>
    <t xml:space="preserve">Поддержка коммунального хозяйства </t>
  </si>
  <si>
    <t>800</t>
  </si>
  <si>
    <t>КГРБС</t>
  </si>
  <si>
    <t xml:space="preserve">Измененные бюджетные ассигнования на 2014 год </t>
  </si>
  <si>
    <t>Мероприятия по благоустройству городского поселения</t>
  </si>
  <si>
    <t xml:space="preserve">Иные бюджетные ассигнования </t>
  </si>
  <si>
    <t>Предоставление субсидий бюджетным, автономным учреждениям и иным некоммерческим организациям</t>
  </si>
  <si>
    <t>600</t>
  </si>
  <si>
    <t>610</t>
  </si>
  <si>
    <t>Субсидии бюджетным учреждениям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</si>
  <si>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</si>
  <si>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</si>
  <si>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</si>
  <si>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</si>
  <si>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Группы и подгруппы видов расходов</t>
  </si>
  <si>
    <t>120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</si>
  <si>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</si>
  <si>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</si>
  <si>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</si>
  <si>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240</t>
  </si>
  <si>
    <t>200</t>
  </si>
  <si>
    <t>Иные закупки товаров, работ и услуг для обеспечения
государственных (муниципальных) нужд</t>
  </si>
  <si>
    <t>Закупка товаров, работ и услуг для государственных
(муниципальных) нужд</t>
  </si>
  <si>
    <t>81 0 0000</t>
  </si>
  <si>
    <t>81 0 0040</t>
  </si>
  <si>
    <t>81 0 0042</t>
  </si>
  <si>
    <t>74 0 0000</t>
  </si>
  <si>
    <t>74 0 0040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</si>
  <si>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</si>
  <si>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</si>
  <si>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870</t>
  </si>
  <si>
    <t>Иные бюджетные ассигнования</t>
  </si>
  <si>
    <t>Уплата налогов, сборов и иных платежей</t>
  </si>
  <si>
    <t>850</t>
  </si>
  <si>
    <t>Резервные средства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</si>
  <si>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</si>
  <si>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дополнительных средств местного бюджета</t>
  </si>
  <si>
    <t>Обслуживание государственного (муниципального) долга</t>
  </si>
  <si>
    <t>700</t>
  </si>
  <si>
    <t>00</t>
  </si>
  <si>
    <t>730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</si>
  <si>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</si>
  <si>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</t>
  </si>
  <si>
    <t>360</t>
  </si>
  <si>
    <t>Субсидии некоммерческим организациям (за исключением государственных (муниципальных) учреждений</t>
  </si>
  <si>
    <t>Иные выплаты населению</t>
  </si>
  <si>
    <t>13 0 0000</t>
  </si>
  <si>
    <t>74 0 0045</t>
  </si>
  <si>
    <t xml:space="preserve">Муниципальная программа «Управление муниципальным имуществом муниципального образования городское поселение «Город Малоярославец» на 2014-2020 годы» </t>
  </si>
  <si>
    <t xml:space="preserve">Муниципальная программа «Развитие физической культуры и спорта  в муниципальном образовании городское поселение «Город Малоярославец» на 2014-2020 годы»     </t>
  </si>
  <si>
    <t xml:space="preserve">Муниципальная программа «Безопасный город» муниципального образования городское поселение «Город Малоярославец» на 2014-2017 годы» </t>
  </si>
  <si>
    <t xml:space="preserve">Муниципальная программа «Развитие дорожного хозяйства в муниципальном образовании городское поселение «Город Малоярославец» на 2014-2020 годы»    </t>
  </si>
  <si>
    <t>Муниципальная программа «Энергосбережение и повышение энергоэффективности в муниципальном образовании городское поселение «Город Малоярославец» на 2014-2020 годы»</t>
  </si>
  <si>
    <t>Муниципальная программа «Чистая вода  в муниципальном образовании городское поселение  «Город Малоярославец» на 2014-2020 годы»</t>
  </si>
  <si>
    <t>Муниципальная программа «Благоустройство территории муниципального образования городское поселение «Город Малоярославец» на 2014-2020 годы»</t>
  </si>
  <si>
    <t>Муниципальная программа «Развитие культуры в муниципальном образовании городское поселение «Город Малоярославец» на 2014-2020 годы»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</si>
  <si>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</si>
  <si>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Расходы на выплаты персоналу казенных учреждений</t>
  </si>
  <si>
    <t>110</t>
  </si>
  <si>
    <t>11 0 0000</t>
  </si>
  <si>
    <t>11 1 0000</t>
  </si>
  <si>
    <t>11 1 0059</t>
  </si>
  <si>
    <t>Расходы на обеспечение деятельности (оказание услуг) муниципальных казенных учреждений</t>
  </si>
  <si>
    <t>11 2 0000</t>
  </si>
  <si>
    <t>11 2 0059</t>
  </si>
  <si>
    <t>11 3 0000</t>
  </si>
  <si>
    <t>11 4 0000</t>
  </si>
  <si>
    <t>11 5 0000</t>
  </si>
  <si>
    <t>76 0 0000</t>
  </si>
  <si>
    <t>04 0 0000</t>
  </si>
  <si>
    <t>02 0 0000</t>
  </si>
  <si>
    <t>03 0 0000</t>
  </si>
  <si>
    <t>Дорожное хозяйство (дорожные фонды)</t>
  </si>
  <si>
    <t>05 0 0000</t>
  </si>
  <si>
    <t>06 0 0000</t>
  </si>
  <si>
    <t>07 0 0000</t>
  </si>
  <si>
    <t>08 0 0000</t>
  </si>
  <si>
    <t>75 0 0000</t>
  </si>
  <si>
    <t>77 0 0000</t>
  </si>
  <si>
    <t>09 0 0000</t>
  </si>
  <si>
    <t>10 0 0000</t>
  </si>
  <si>
    <t>10 0 0065</t>
  </si>
  <si>
    <t>89 0 0000</t>
  </si>
  <si>
    <t>12 0 0000</t>
  </si>
  <si>
    <t>Муниципальная программа «Развитие градостроительной деятельности муниципального образования городское поселение «Город Малоярославец» на 2014-2016 годы»</t>
  </si>
  <si>
    <t>14 0 0000</t>
  </si>
  <si>
    <t>15 0 0000</t>
  </si>
  <si>
    <t>16 0 0000</t>
  </si>
  <si>
    <t>Муниципальная программа «Поддержка казачьих обществ в муниципальном образовании городское поселение «Город Малоярославец» на 2014-2020 годы»</t>
  </si>
  <si>
    <t>17 0 0000</t>
  </si>
  <si>
    <t>Муниципальная программа «Капитальный ремонт многоквартирных домов на территории муниципального образования городское поселение «Город Малоярославец» на 2014-2020 годы»</t>
  </si>
  <si>
    <t xml:space="preserve">Расходы на обеспечение деятельности (оказание услуг) муниципальных бюджетных учреждений </t>
  </si>
  <si>
    <t>11 1 0060</t>
  </si>
  <si>
    <t>11 3 0060</t>
  </si>
  <si>
    <t>15 0 0059</t>
  </si>
  <si>
    <t>15 0 0060</t>
  </si>
  <si>
    <t>11 4 0060</t>
  </si>
  <si>
    <t>13 0 0060</t>
  </si>
  <si>
    <t>(рублей)</t>
  </si>
  <si>
    <t>02 0 0046</t>
  </si>
  <si>
    <t>03 0 0048</t>
  </si>
  <si>
    <t>Проведение мероприятий в сфере туризма</t>
  </si>
  <si>
    <t>Поддержка жилищного хозяйства</t>
  </si>
  <si>
    <t>03 0 0049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</si>
  <si>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</si>
  <si>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</si>
  <si>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03 0 0050</t>
  </si>
  <si>
    <t>74 0 0043</t>
  </si>
  <si>
    <t>Мероприятия в области средств массовой информации</t>
  </si>
  <si>
    <t>03 0 0047</t>
  </si>
  <si>
    <t>04 0 0051</t>
  </si>
  <si>
    <t>05 0 0052</t>
  </si>
  <si>
    <t>06 0 0053</t>
  </si>
  <si>
    <t>06 0 0054</t>
  </si>
  <si>
    <t>07 0 0055</t>
  </si>
  <si>
    <t>08 0 0056</t>
  </si>
  <si>
    <t>09 0 0058</t>
  </si>
  <si>
    <t>10 0 0044</t>
  </si>
  <si>
    <t>Проведение мероприятий в сфере культуры</t>
  </si>
  <si>
    <t>11 5 0061</t>
  </si>
  <si>
    <t>12 0 0058</t>
  </si>
  <si>
    <t>13 0 0062</t>
  </si>
  <si>
    <t>15 0 0063</t>
  </si>
  <si>
    <t>16 0 0066</t>
  </si>
  <si>
    <t>16 0 0067</t>
  </si>
  <si>
    <t>16 0 0068</t>
  </si>
  <si>
    <t>16 0 0069</t>
  </si>
  <si>
    <t>17 0 0070</t>
  </si>
  <si>
    <t>89 0 0071</t>
  </si>
  <si>
    <t>77 0 0055</t>
  </si>
  <si>
    <t xml:space="preserve">Социальная поддержка </t>
  </si>
  <si>
    <t>14 0 0072</t>
  </si>
  <si>
    <t>75 0 0073</t>
  </si>
  <si>
    <t>Реализация мероприятий в рамках муниципальной программы «Развитие градостроительной деятельности муниципального образования городское поселение «Город Малоярославец»</t>
  </si>
  <si>
    <t xml:space="preserve">Резервные фонды </t>
  </si>
  <si>
    <t>Ведомственная структура расходов бюджета муниципального образования городское поселение "Город Малоярославец" на 2014 год</t>
  </si>
  <si>
    <t>Реализация мероприятий в рамках муниципальной программы «Управление муниципальным имуществом муниципального образования городское поселение «Город Малоярославец»</t>
  </si>
  <si>
    <t>76 0 0074</t>
  </si>
  <si>
    <t>Реализация мероприятий в рамках муниципальной программы «Развитие дорожного хозяйства в муниципальном образовании городское поселение «Город Малоярославец»</t>
  </si>
  <si>
    <t>Оказание поддержки физкультурно-спортивным организациям</t>
  </si>
  <si>
    <t>Оказание поддержки в сфере средств массовой
информации</t>
  </si>
  <si>
    <t>Муниципальная программа  «Социальная поддержка граждан муниципального образования городское поселение «Город Малоярославец» на 2014-2016 годы»</t>
  </si>
  <si>
    <t xml:space="preserve">Муниципальная программа «Социальная
поддержка граждан муниципального образования городское поселение "Город Малоярославец" на 2014-2016 годы» </t>
  </si>
  <si>
    <t>Муниципальная адресная программа «Переселение граждан из аварийного жилищного фонда в муниципальном образовании городское поселение «Город Малоярославец» Калужской области на 2013-2017 годы»</t>
  </si>
  <si>
    <t>Предоставление муниципальных гарантий муниципального образования городское поселение "Город Малоярославец"</t>
  </si>
  <si>
    <t>Процентные платежи по муниципальному долгу муниципального образования городское поселение «Город Малоярославец»</t>
  </si>
  <si>
    <t>Муниципальная программа «Повышение эффективности бюджетных расходов муниципального образования городское поселение «Город Малоярославец» на 2014-2016 годы»</t>
  </si>
  <si>
    <t>Подпрограмма "Библиотечное обслуживание в муниципальном образовании городское поселение "Город Малоярославец"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</si>
  <si>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</si>
  <si>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</si>
  <si>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</si>
  <si>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 xml:space="preserve">Муниципальная программа «Развитие туризма в муниципальном образовании городское поселение «Город Малоярославец» на 2014-2020 годы»     </t>
  </si>
  <si>
    <t xml:space="preserve">Реализация мероприятий в рамках муниципальной программы «Безопасный город» муниципального образования городское поселение «Город Малоярославец» </t>
  </si>
  <si>
    <t xml:space="preserve">Реализация мероприятий в рамках муниципальной программы «Поддержка казачьих обществ в муниципальном образовании городское поселение «Город Малоярославец» </t>
  </si>
  <si>
    <t>Подпрограмма «Организация общегородских культурно-массовых мероприятий в муниципальном образовании городское поселение «Город Малоярославец»</t>
  </si>
  <si>
    <t>Обеспечение деятельности Администрации муниципального образования городское поселение «Город Малоярославец»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</si>
  <si>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</si>
  <si>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Городской Думы муниципального образования городское поселение «Город Малоярославец»</t>
  </si>
  <si>
    <t>Подпрограмма "Развитие музеев в муниципальном образовании городское поселение "Город Малоярославец"</t>
  </si>
  <si>
    <t>500</t>
  </si>
  <si>
    <t>540</t>
  </si>
  <si>
    <t>Межбюджетные трансферты</t>
  </si>
  <si>
    <t>Иные межбюджетные трансферты</t>
  </si>
  <si>
    <t>400</t>
  </si>
  <si>
    <t>410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</si>
  <si>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</si>
  <si>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05 2 9503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</si>
  <si>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</si>
  <si>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05 2 9603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</si>
  <si>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</si>
  <si>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</si>
  <si>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</si>
  <si>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</si>
  <si>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</si>
  <si>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</si>
  <si>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"Город Малоярославец" на 2014 год и  </t>
  </si>
  <si>
    <t xml:space="preserve">  на плановый период 2015 и 2016 годов"</t>
  </si>
  <si>
    <t>Глава муниципального образования                                                       О.В.Цируль</t>
  </si>
  <si>
    <t>Приложение № 1</t>
  </si>
  <si>
    <t>Отклонение                (+ -)</t>
  </si>
  <si>
    <t>Измененные бюджетные ассигнования на 2014 год решением Городской Думы № 357 от 19.12.2013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</si>
  <si>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</si>
  <si>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</si>
  <si>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Реализация мероприятий в рамках муниципальной программы "Поддержка территориального общественного самоуправления  в муниципальном образовании городское поселение "Город Малоярославец"</t>
  </si>
  <si>
    <t>Муниципальная программа "Поддержка территориального общественного самоуправления  в муниципальном образовании городское поселение "Город Малоярославец" на 2014-2016 годы"</t>
  </si>
  <si>
    <t>10 0 0058</t>
  </si>
  <si>
    <t>51 0 0053</t>
  </si>
  <si>
    <t>Стимулирование руководителей исполнительно-распорядительных органов муниципальных образований области</t>
  </si>
  <si>
    <t>Исполнение судебных актов</t>
  </si>
  <si>
    <t>830</t>
  </si>
  <si>
    <t>09 0 0075</t>
  </si>
  <si>
    <t>Строительство котельной микрорайона Маклино в МО ГП "Город Малоярославец"</t>
  </si>
  <si>
    <t>10 0 0076</t>
  </si>
  <si>
    <t>Субсидия на поставку оборудования для организации цифрового кинопоказа</t>
  </si>
  <si>
    <t xml:space="preserve"> № 379 от 20 февраля 2014 года  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</si>
</sst>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6" fillId="0" borderId="1" xfId="0" applyNumberFormat="1" applyFont="1" applyBorder="1"/>
    <xf numFmtId="4" fontId="6" fillId="0" borderId="1" xfId="0" applyNumberFormat="1" applyFont="1" applyFill="1" applyBorder="1" applyAlignment="1">
      <alignment shrinkToFit="1"/>
    </xf>
    <xf numFmtId="4" fontId="5" fillId="0" borderId="1" xfId="0" applyNumberFormat="1" applyFont="1" applyFill="1" applyBorder="1" applyAlignment="1">
      <alignment shrinkToFit="1"/>
    </xf>
    <xf numFmtId="49" fontId="6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2" fillId="0" borderId="0" xfId="0" applyFont="1" applyFill="1"/>
    <xf numFmtId="49" fontId="5" fillId="0" borderId="1" xfId="0" applyNumberFormat="1" applyFont="1" applyFill="1" applyBorder="1" applyAlignment="1">
      <alignment horizontal="center" wrapText="1" shrinkToFit="1"/>
    </xf>
    <xf numFmtId="49" fontId="6" fillId="0" borderId="1" xfId="0" applyNumberFormat="1" applyFont="1" applyFill="1" applyBorder="1" applyAlignment="1">
      <alignment horizontal="center" wrapText="1" shrinkToFit="1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shrinkToFit="1"/>
    </xf>
    <xf numFmtId="4" fontId="5" fillId="0" borderId="1" xfId="0" applyNumberFormat="1" applyFont="1" applyFill="1" applyBorder="1" applyAlignment="1">
      <alignment horizontal="right" shrinkToFit="1"/>
    </xf>
    <xf numFmtId="4" fontId="6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5" fillId="0" borderId="1" xfId="0" applyFont="1" applyFill="1" applyBorder="1" applyAlignment="1">
      <alignment wrapText="1" shrinkToFit="1"/>
    </xf>
    <xf numFmtId="0" fontId="6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4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abSelected="1" topLeftCell="A16" zoomScale="120" workbookViewId="0">
      <selection activeCell="A14" sqref="A14"/>
    </sheetView>
  </sheetViews>
  <sheetFormatPr defaultRowHeight="12.75"/>
  <cols>
    <col min="1" max="1" width="44.28515625" customWidth="1"/>
    <col min="2" max="2" width="4.5703125" customWidth="1"/>
    <col min="3" max="3" width="4.28515625" customWidth="1"/>
    <col min="4" max="4" width="4.140625" customWidth="1"/>
    <col min="5" max="6" width="8" customWidth="1"/>
    <col min="7" max="7" width="11.85546875" customWidth="1"/>
    <col min="8" max="8" width="11.7109375" customWidth="1"/>
    <col min="9" max="9" width="12" customWidth="1"/>
    <col min="11" max="11" width="13.7109375" customWidth="1"/>
  </cols>
  <sheetData>
    <row r="1" spans="1:11">
      <c r="I1" s="30" t="s">
        <v>231</v>
      </c>
    </row>
    <row r="2" spans="1:11">
      <c r="I2" s="30" t="s">
        <v>224</v>
      </c>
    </row>
    <row r="3" spans="1:11">
      <c r="I3" s="30" t="s">
        <v>225</v>
      </c>
    </row>
    <row r="4" spans="1:11">
      <c r="I4" s="30" t="s">
        <v>226</v>
      </c>
    </row>
    <row r="5" spans="1:11">
      <c r="I5" s="30" t="s">
        <v>227</v>
      </c>
    </row>
    <row r="6" spans="1:11">
      <c r="I6" s="30" t="s">
        <v>228</v>
      </c>
    </row>
    <row r="7" spans="1:11">
      <c r="I7" s="30" t="s">
        <v>229</v>
      </c>
    </row>
    <row r="8" spans="1:11" ht="18" customHeight="1">
      <c r="I8" s="31" t="s">
        <v>247</v>
      </c>
    </row>
    <row r="10" spans="1:11">
      <c r="I10" s="32" t="s">
        <v>230</v>
      </c>
    </row>
    <row r="11" spans="1:11" ht="39" customHeight="1">
      <c r="A11" s="34" t="s">
        <v>188</v>
      </c>
      <c r="B11" s="34"/>
      <c r="C11" s="34"/>
      <c r="D11" s="34"/>
      <c r="E11" s="34"/>
      <c r="F11" s="34"/>
      <c r="G11" s="34"/>
      <c r="H11" s="34"/>
      <c r="I11" s="34"/>
    </row>
    <row r="12" spans="1:11">
      <c r="A12" s="13"/>
      <c r="B12" s="13"/>
      <c r="C12" s="13"/>
      <c r="D12" s="13"/>
      <c r="E12" s="13"/>
      <c r="F12" s="13"/>
      <c r="G12" s="26"/>
      <c r="I12" s="26" t="s">
        <v>151</v>
      </c>
    </row>
    <row r="13" spans="1:11" ht="105.75" customHeight="1">
      <c r="A13" s="8" t="s">
        <v>52</v>
      </c>
      <c r="B13" s="8" t="s">
        <v>55</v>
      </c>
      <c r="C13" s="33" t="s">
        <v>29</v>
      </c>
      <c r="D13" s="33"/>
      <c r="E13" s="8" t="s">
        <v>51</v>
      </c>
      <c r="F13" s="8" t="s">
        <v>67</v>
      </c>
      <c r="G13" s="27" t="s">
        <v>233</v>
      </c>
      <c r="H13" s="8" t="s">
        <v>232</v>
      </c>
      <c r="I13" s="27" t="s">
        <v>56</v>
      </c>
    </row>
    <row r="14" spans="1:11" ht="36">
      <c r="A14" s="9" t="s">
        <v>0</v>
      </c>
      <c r="B14" s="6" t="s">
        <v>1</v>
      </c>
      <c r="C14" s="6"/>
      <c r="D14" s="6"/>
      <c r="E14" s="6"/>
      <c r="F14" s="6"/>
      <c r="G14" s="16">
        <f>G15+G77+G83+G100+G174+G222+G248+G257+G263</f>
        <v>174640384.59999999</v>
      </c>
      <c r="H14" s="16">
        <f>H15+H77+H83+H100+H174+H222+H248+H257+H263</f>
        <v>117761336.83999999</v>
      </c>
      <c r="I14" s="16">
        <f>I15+I77+I83+I100+I174+I222+I248+I257+I263</f>
        <v>292401721.44</v>
      </c>
      <c r="K14" s="29"/>
    </row>
    <row r="15" spans="1:11">
      <c r="A15" s="9" t="s">
        <v>4</v>
      </c>
      <c r="B15" s="6" t="s">
        <v>1</v>
      </c>
      <c r="C15" s="6" t="s">
        <v>10</v>
      </c>
      <c r="D15" s="6"/>
      <c r="E15" s="6"/>
      <c r="F15" s="6"/>
      <c r="G15" s="16">
        <f>G16+G28+G43+G48</f>
        <v>25873000</v>
      </c>
      <c r="H15" s="16">
        <f>H16+H28+H43+H48</f>
        <v>2664980</v>
      </c>
      <c r="I15" s="16">
        <f>I16+I28+I43+I48</f>
        <v>28537980</v>
      </c>
    </row>
    <row r="16" spans="1:11" ht="46.5" customHeight="1">
      <c r="A16" s="9" t="s">
        <v>5</v>
      </c>
      <c r="B16" s="6" t="s">
        <v>1</v>
      </c>
      <c r="C16" s="6" t="s">
        <v>10</v>
      </c>
      <c r="D16" s="6" t="s">
        <v>11</v>
      </c>
      <c r="E16" s="6"/>
      <c r="F16" s="6"/>
      <c r="G16" s="16">
        <f>G18+G21</f>
        <v>3166000</v>
      </c>
      <c r="H16" s="16">
        <f>H18+H21</f>
        <v>0</v>
      </c>
      <c r="I16" s="16">
        <f>I18+I21</f>
        <v>3166000</v>
      </c>
    </row>
    <row r="17" spans="1:9" ht="36">
      <c r="A17" s="9" t="s">
        <v>210</v>
      </c>
      <c r="B17" s="6" t="s">
        <v>1</v>
      </c>
      <c r="C17" s="6" t="s">
        <v>10</v>
      </c>
      <c r="D17" s="6" t="s">
        <v>11</v>
      </c>
      <c r="E17" s="6" t="s">
        <v>76</v>
      </c>
      <c r="F17" s="6"/>
      <c r="G17" s="16">
        <f>G18+G21</f>
        <v>3166000</v>
      </c>
      <c r="H17" s="16">
        <f>H18+H21</f>
        <v>0</v>
      </c>
      <c r="I17" s="16">
        <f>I18+I21</f>
        <v>3166000</v>
      </c>
    </row>
    <row r="18" spans="1:9">
      <c r="A18" s="9" t="s">
        <v>6</v>
      </c>
      <c r="B18" s="6" t="s">
        <v>1</v>
      </c>
      <c r="C18" s="6" t="s">
        <v>10</v>
      </c>
      <c r="D18" s="6" t="s">
        <v>11</v>
      </c>
      <c r="E18" s="6" t="s">
        <v>77</v>
      </c>
      <c r="F18" s="6"/>
      <c r="G18" s="16">
        <f t="shared" ref="G18:I19" si="0">G19</f>
        <v>310000</v>
      </c>
      <c r="H18" s="16">
        <f t="shared" si="0"/>
        <v>0</v>
      </c>
      <c r="I18" s="16">
        <f t="shared" si="0"/>
        <v>310000</v>
      </c>
    </row>
    <row r="19" spans="1:9" ht="60">
      <c r="A19" s="9" t="s">
        <v>70</v>
      </c>
      <c r="B19" s="6" t="s">
        <v>1</v>
      </c>
      <c r="C19" s="6" t="s">
        <v>10</v>
      </c>
      <c r="D19" s="6" t="s">
        <v>11</v>
      </c>
      <c r="E19" s="6" t="s">
        <v>77</v>
      </c>
      <c r="F19" s="6" t="s">
        <v>69</v>
      </c>
      <c r="G19" s="16">
        <f t="shared" si="0"/>
        <v>310000</v>
      </c>
      <c r="H19" s="16">
        <f t="shared" si="0"/>
        <v>0</v>
      </c>
      <c r="I19" s="16">
        <f t="shared" si="0"/>
        <v>310000</v>
      </c>
    </row>
    <row r="20" spans="1:9" ht="24">
      <c r="A20" s="25" t="s">
        <v>71</v>
      </c>
      <c r="B20" s="4" t="s">
        <v>1</v>
      </c>
      <c r="C20" s="4" t="s">
        <v>10</v>
      </c>
      <c r="D20" s="4" t="s">
        <v>11</v>
      </c>
      <c r="E20" s="4" t="s">
        <v>77</v>
      </c>
      <c r="F20" s="4" t="s">
        <v>68</v>
      </c>
      <c r="G20" s="17">
        <v>310000</v>
      </c>
      <c r="H20" s="1"/>
      <c r="I20" s="1">
        <f>G20+H20</f>
        <v>310000</v>
      </c>
    </row>
    <row r="21" spans="1:9" ht="24">
      <c r="A21" s="9" t="s">
        <v>7</v>
      </c>
      <c r="B21" s="6" t="s">
        <v>1</v>
      </c>
      <c r="C21" s="6" t="s">
        <v>10</v>
      </c>
      <c r="D21" s="6" t="s">
        <v>11</v>
      </c>
      <c r="E21" s="6" t="s">
        <v>78</v>
      </c>
      <c r="F21" s="6"/>
      <c r="G21" s="16">
        <f>G22+G24+G26</f>
        <v>2856000</v>
      </c>
      <c r="H21" s="16">
        <f>H22+H24+H26</f>
        <v>0</v>
      </c>
      <c r="I21" s="16">
        <f>I22+I24+I26</f>
        <v>2856000</v>
      </c>
    </row>
    <row r="22" spans="1:9" ht="60">
      <c r="A22" s="9" t="s">
        <v>70</v>
      </c>
      <c r="B22" s="6" t="s">
        <v>1</v>
      </c>
      <c r="C22" s="6" t="s">
        <v>10</v>
      </c>
      <c r="D22" s="6" t="s">
        <v>11</v>
      </c>
      <c r="E22" s="6" t="s">
        <v>78</v>
      </c>
      <c r="F22" s="6" t="s">
        <v>69</v>
      </c>
      <c r="G22" s="16">
        <f>G23</f>
        <v>0</v>
      </c>
      <c r="H22" s="16">
        <f>H23</f>
        <v>2697000</v>
      </c>
      <c r="I22" s="16">
        <f>I23</f>
        <v>2697000</v>
      </c>
    </row>
    <row r="23" spans="1:9" ht="24">
      <c r="A23" s="25" t="s">
        <v>71</v>
      </c>
      <c r="B23" s="4" t="s">
        <v>1</v>
      </c>
      <c r="C23" s="4" t="s">
        <v>10</v>
      </c>
      <c r="D23" s="4" t="s">
        <v>11</v>
      </c>
      <c r="E23" s="4" t="s">
        <v>78</v>
      </c>
      <c r="F23" s="4" t="s">
        <v>68</v>
      </c>
      <c r="G23" s="16"/>
      <c r="H23" s="1">
        <v>2697000</v>
      </c>
      <c r="I23" s="1">
        <f>G23+H23</f>
        <v>2697000</v>
      </c>
    </row>
    <row r="24" spans="1:9" ht="24">
      <c r="A24" s="9" t="s">
        <v>75</v>
      </c>
      <c r="B24" s="6" t="s">
        <v>1</v>
      </c>
      <c r="C24" s="6" t="s">
        <v>10</v>
      </c>
      <c r="D24" s="6" t="s">
        <v>11</v>
      </c>
      <c r="E24" s="6" t="s">
        <v>78</v>
      </c>
      <c r="F24" s="6" t="s">
        <v>73</v>
      </c>
      <c r="G24" s="16">
        <f>G25</f>
        <v>2853000</v>
      </c>
      <c r="H24" s="16">
        <f>H25</f>
        <v>-2697000</v>
      </c>
      <c r="I24" s="16">
        <f>I25</f>
        <v>156000</v>
      </c>
    </row>
    <row r="25" spans="1:9" ht="24">
      <c r="A25" s="25" t="s">
        <v>74</v>
      </c>
      <c r="B25" s="4" t="s">
        <v>1</v>
      </c>
      <c r="C25" s="4" t="s">
        <v>10</v>
      </c>
      <c r="D25" s="4" t="s">
        <v>11</v>
      </c>
      <c r="E25" s="4" t="s">
        <v>78</v>
      </c>
      <c r="F25" s="4" t="s">
        <v>72</v>
      </c>
      <c r="G25" s="17">
        <v>2853000</v>
      </c>
      <c r="H25" s="1">
        <v>-2697000</v>
      </c>
      <c r="I25" s="1">
        <f>G25+H25</f>
        <v>156000</v>
      </c>
    </row>
    <row r="26" spans="1:9">
      <c r="A26" s="9" t="s">
        <v>84</v>
      </c>
      <c r="B26" s="6" t="s">
        <v>1</v>
      </c>
      <c r="C26" s="6" t="s">
        <v>10</v>
      </c>
      <c r="D26" s="6" t="s">
        <v>11</v>
      </c>
      <c r="E26" s="6" t="s">
        <v>78</v>
      </c>
      <c r="F26" s="6" t="s">
        <v>54</v>
      </c>
      <c r="G26" s="18">
        <f>G27</f>
        <v>3000</v>
      </c>
      <c r="H26" s="18">
        <f>H27</f>
        <v>0</v>
      </c>
      <c r="I26" s="18">
        <f>I27</f>
        <v>3000</v>
      </c>
    </row>
    <row r="27" spans="1:9">
      <c r="A27" s="25" t="s">
        <v>85</v>
      </c>
      <c r="B27" s="4" t="s">
        <v>1</v>
      </c>
      <c r="C27" s="4" t="s">
        <v>10</v>
      </c>
      <c r="D27" s="4" t="s">
        <v>11</v>
      </c>
      <c r="E27" s="4" t="s">
        <v>78</v>
      </c>
      <c r="F27" s="4" t="s">
        <v>86</v>
      </c>
      <c r="G27" s="17">
        <v>3000</v>
      </c>
      <c r="H27" s="1"/>
      <c r="I27" s="1">
        <f>G27+H27</f>
        <v>3000</v>
      </c>
    </row>
    <row r="28" spans="1:9" ht="48">
      <c r="A28" s="9" t="s">
        <v>209</v>
      </c>
      <c r="B28" s="6" t="s">
        <v>1</v>
      </c>
      <c r="C28" s="6" t="s">
        <v>10</v>
      </c>
      <c r="D28" s="6" t="s">
        <v>12</v>
      </c>
      <c r="E28" s="6"/>
      <c r="F28" s="6"/>
      <c r="G28" s="16">
        <f>G29</f>
        <v>18217000</v>
      </c>
      <c r="H28" s="16">
        <f>H29</f>
        <v>0</v>
      </c>
      <c r="I28" s="16">
        <f>I29</f>
        <v>18217000</v>
      </c>
    </row>
    <row r="29" spans="1:9" ht="36">
      <c r="A29" s="9" t="s">
        <v>208</v>
      </c>
      <c r="B29" s="6" t="s">
        <v>1</v>
      </c>
      <c r="C29" s="6" t="s">
        <v>10</v>
      </c>
      <c r="D29" s="6" t="s">
        <v>12</v>
      </c>
      <c r="E29" s="6" t="s">
        <v>79</v>
      </c>
      <c r="F29" s="6"/>
      <c r="G29" s="16">
        <f>G30+G37+G40</f>
        <v>18217000</v>
      </c>
      <c r="H29" s="16">
        <f>H30+H37+H40</f>
        <v>0</v>
      </c>
      <c r="I29" s="16">
        <f>I30+I37+I40</f>
        <v>18217000</v>
      </c>
    </row>
    <row r="30" spans="1:9">
      <c r="A30" s="9" t="s">
        <v>6</v>
      </c>
      <c r="B30" s="6" t="s">
        <v>1</v>
      </c>
      <c r="C30" s="6" t="s">
        <v>10</v>
      </c>
      <c r="D30" s="6" t="s">
        <v>12</v>
      </c>
      <c r="E30" s="6" t="s">
        <v>80</v>
      </c>
      <c r="F30" s="6"/>
      <c r="G30" s="16">
        <f>G31+G33+G35</f>
        <v>17032000</v>
      </c>
      <c r="H30" s="16">
        <f>H31+H33+H35</f>
        <v>0</v>
      </c>
      <c r="I30" s="16">
        <f>I31+I33+I35</f>
        <v>17032000</v>
      </c>
    </row>
    <row r="31" spans="1:9" ht="60">
      <c r="A31" s="9" t="s">
        <v>70</v>
      </c>
      <c r="B31" s="6" t="s">
        <v>1</v>
      </c>
      <c r="C31" s="6" t="s">
        <v>10</v>
      </c>
      <c r="D31" s="6" t="s">
        <v>12</v>
      </c>
      <c r="E31" s="6" t="s">
        <v>80</v>
      </c>
      <c r="F31" s="6" t="s">
        <v>69</v>
      </c>
      <c r="G31" s="18">
        <f>G32</f>
        <v>12483000</v>
      </c>
      <c r="H31" s="18">
        <f>H32</f>
        <v>0</v>
      </c>
      <c r="I31" s="18">
        <f>I32</f>
        <v>12483000</v>
      </c>
    </row>
    <row r="32" spans="1:9" ht="24">
      <c r="A32" s="25" t="s">
        <v>71</v>
      </c>
      <c r="B32" s="4" t="s">
        <v>1</v>
      </c>
      <c r="C32" s="4" t="s">
        <v>10</v>
      </c>
      <c r="D32" s="4" t="s">
        <v>12</v>
      </c>
      <c r="E32" s="4" t="s">
        <v>80</v>
      </c>
      <c r="F32" s="4" t="s">
        <v>68</v>
      </c>
      <c r="G32" s="17">
        <v>12483000</v>
      </c>
      <c r="H32" s="1"/>
      <c r="I32" s="1">
        <f>G32+H32</f>
        <v>12483000</v>
      </c>
    </row>
    <row r="33" spans="1:9" ht="24">
      <c r="A33" s="9" t="s">
        <v>81</v>
      </c>
      <c r="B33" s="6" t="s">
        <v>1</v>
      </c>
      <c r="C33" s="6" t="s">
        <v>10</v>
      </c>
      <c r="D33" s="6" t="s">
        <v>12</v>
      </c>
      <c r="E33" s="6" t="s">
        <v>80</v>
      </c>
      <c r="F33" s="6" t="s">
        <v>73</v>
      </c>
      <c r="G33" s="18">
        <f>G34</f>
        <v>4454000</v>
      </c>
      <c r="H33" s="18">
        <f>H34</f>
        <v>0</v>
      </c>
      <c r="I33" s="18">
        <f>I34</f>
        <v>4454000</v>
      </c>
    </row>
    <row r="34" spans="1:9" ht="24">
      <c r="A34" s="25" t="s">
        <v>82</v>
      </c>
      <c r="B34" s="4" t="s">
        <v>1</v>
      </c>
      <c r="C34" s="4" t="s">
        <v>10</v>
      </c>
      <c r="D34" s="4" t="s">
        <v>12</v>
      </c>
      <c r="E34" s="4" t="s">
        <v>80</v>
      </c>
      <c r="F34" s="4" t="s">
        <v>72</v>
      </c>
      <c r="G34" s="17">
        <v>4454000</v>
      </c>
      <c r="H34" s="1"/>
      <c r="I34" s="1">
        <f>G34+H34</f>
        <v>4454000</v>
      </c>
    </row>
    <row r="35" spans="1:9">
      <c r="A35" s="9" t="s">
        <v>84</v>
      </c>
      <c r="B35" s="6" t="s">
        <v>1</v>
      </c>
      <c r="C35" s="6" t="s">
        <v>10</v>
      </c>
      <c r="D35" s="6" t="s">
        <v>12</v>
      </c>
      <c r="E35" s="6" t="s">
        <v>80</v>
      </c>
      <c r="F35" s="6" t="s">
        <v>54</v>
      </c>
      <c r="G35" s="18">
        <f>G36</f>
        <v>95000</v>
      </c>
      <c r="H35" s="18">
        <f>H36</f>
        <v>0</v>
      </c>
      <c r="I35" s="18">
        <f>I36</f>
        <v>95000</v>
      </c>
    </row>
    <row r="36" spans="1:9">
      <c r="A36" s="25" t="s">
        <v>85</v>
      </c>
      <c r="B36" s="4" t="s">
        <v>1</v>
      </c>
      <c r="C36" s="4" t="s">
        <v>10</v>
      </c>
      <c r="D36" s="4" t="s">
        <v>12</v>
      </c>
      <c r="E36" s="4" t="s">
        <v>80</v>
      </c>
      <c r="F36" s="4" t="s">
        <v>86</v>
      </c>
      <c r="G36" s="17">
        <v>95000</v>
      </c>
      <c r="H36" s="1"/>
      <c r="I36" s="1">
        <f>G36+H36</f>
        <v>95000</v>
      </c>
    </row>
    <row r="37" spans="1:9">
      <c r="A37" s="9" t="s">
        <v>8</v>
      </c>
      <c r="B37" s="6" t="s">
        <v>1</v>
      </c>
      <c r="C37" s="6" t="s">
        <v>10</v>
      </c>
      <c r="D37" s="6" t="s">
        <v>12</v>
      </c>
      <c r="E37" s="6" t="s">
        <v>160</v>
      </c>
      <c r="F37" s="6"/>
      <c r="G37" s="18">
        <f t="shared" ref="G37:I38" si="1">G38</f>
        <v>400000</v>
      </c>
      <c r="H37" s="18">
        <f t="shared" si="1"/>
        <v>0</v>
      </c>
      <c r="I37" s="18">
        <f t="shared" si="1"/>
        <v>400000</v>
      </c>
    </row>
    <row r="38" spans="1:9" ht="24">
      <c r="A38" s="9" t="s">
        <v>81</v>
      </c>
      <c r="B38" s="6" t="s">
        <v>1</v>
      </c>
      <c r="C38" s="6" t="s">
        <v>10</v>
      </c>
      <c r="D38" s="6" t="s">
        <v>12</v>
      </c>
      <c r="E38" s="6" t="s">
        <v>160</v>
      </c>
      <c r="F38" s="6" t="s">
        <v>73</v>
      </c>
      <c r="G38" s="18">
        <f t="shared" si="1"/>
        <v>400000</v>
      </c>
      <c r="H38" s="18">
        <f t="shared" si="1"/>
        <v>0</v>
      </c>
      <c r="I38" s="18">
        <f t="shared" si="1"/>
        <v>400000</v>
      </c>
    </row>
    <row r="39" spans="1:9" ht="24">
      <c r="A39" s="25" t="s">
        <v>82</v>
      </c>
      <c r="B39" s="4" t="s">
        <v>1</v>
      </c>
      <c r="C39" s="4" t="s">
        <v>10</v>
      </c>
      <c r="D39" s="4" t="s">
        <v>12</v>
      </c>
      <c r="E39" s="4" t="s">
        <v>160</v>
      </c>
      <c r="F39" s="4" t="s">
        <v>72</v>
      </c>
      <c r="G39" s="17">
        <v>400000</v>
      </c>
      <c r="H39" s="1"/>
      <c r="I39" s="1">
        <f>G39+H39</f>
        <v>400000</v>
      </c>
    </row>
    <row r="40" spans="1:9" ht="36">
      <c r="A40" s="9" t="s">
        <v>9</v>
      </c>
      <c r="B40" s="6" t="s">
        <v>1</v>
      </c>
      <c r="C40" s="6" t="s">
        <v>10</v>
      </c>
      <c r="D40" s="6" t="s">
        <v>12</v>
      </c>
      <c r="E40" s="6" t="s">
        <v>100</v>
      </c>
      <c r="F40" s="6"/>
      <c r="G40" s="16">
        <f t="shared" ref="G40:I41" si="2">G41</f>
        <v>785000</v>
      </c>
      <c r="H40" s="16">
        <f t="shared" si="2"/>
        <v>0</v>
      </c>
      <c r="I40" s="16">
        <f t="shared" si="2"/>
        <v>785000</v>
      </c>
    </row>
    <row r="41" spans="1:9" ht="60">
      <c r="A41" s="9" t="s">
        <v>70</v>
      </c>
      <c r="B41" s="6" t="s">
        <v>1</v>
      </c>
      <c r="C41" s="6" t="s">
        <v>10</v>
      </c>
      <c r="D41" s="6" t="s">
        <v>12</v>
      </c>
      <c r="E41" s="6" t="s">
        <v>100</v>
      </c>
      <c r="F41" s="6" t="s">
        <v>69</v>
      </c>
      <c r="G41" s="18">
        <f t="shared" si="2"/>
        <v>785000</v>
      </c>
      <c r="H41" s="18">
        <f t="shared" si="2"/>
        <v>0</v>
      </c>
      <c r="I41" s="18">
        <f t="shared" si="2"/>
        <v>785000</v>
      </c>
    </row>
    <row r="42" spans="1:9" ht="24">
      <c r="A42" s="25" t="s">
        <v>71</v>
      </c>
      <c r="B42" s="4" t="s">
        <v>1</v>
      </c>
      <c r="C42" s="4" t="s">
        <v>10</v>
      </c>
      <c r="D42" s="4" t="s">
        <v>12</v>
      </c>
      <c r="E42" s="4" t="s">
        <v>100</v>
      </c>
      <c r="F42" s="4" t="s">
        <v>68</v>
      </c>
      <c r="G42" s="17">
        <v>785000</v>
      </c>
      <c r="H42" s="1"/>
      <c r="I42" s="1">
        <f>G42+H42</f>
        <v>785000</v>
      </c>
    </row>
    <row r="43" spans="1:9">
      <c r="A43" s="9" t="s">
        <v>34</v>
      </c>
      <c r="B43" s="6" t="s">
        <v>1</v>
      </c>
      <c r="C43" s="6" t="s">
        <v>10</v>
      </c>
      <c r="D43" s="6" t="s">
        <v>13</v>
      </c>
      <c r="E43" s="6"/>
      <c r="F43" s="6"/>
      <c r="G43" s="16">
        <f>G44</f>
        <v>1500000</v>
      </c>
      <c r="H43" s="16">
        <f t="shared" ref="H43:I46" si="3">H44</f>
        <v>0</v>
      </c>
      <c r="I43" s="16">
        <f t="shared" si="3"/>
        <v>1500000</v>
      </c>
    </row>
    <row r="44" spans="1:9">
      <c r="A44" s="9" t="s">
        <v>35</v>
      </c>
      <c r="B44" s="6" t="s">
        <v>1</v>
      </c>
      <c r="C44" s="6" t="s">
        <v>10</v>
      </c>
      <c r="D44" s="6" t="s">
        <v>13</v>
      </c>
      <c r="E44" s="6" t="s">
        <v>130</v>
      </c>
      <c r="F44" s="6"/>
      <c r="G44" s="16">
        <f>G45</f>
        <v>1500000</v>
      </c>
      <c r="H44" s="16">
        <f t="shared" si="3"/>
        <v>0</v>
      </c>
      <c r="I44" s="16">
        <f t="shared" si="3"/>
        <v>1500000</v>
      </c>
    </row>
    <row r="45" spans="1:9">
      <c r="A45" s="9" t="s">
        <v>187</v>
      </c>
      <c r="B45" s="6" t="s">
        <v>1</v>
      </c>
      <c r="C45" s="6" t="s">
        <v>10</v>
      </c>
      <c r="D45" s="6" t="s">
        <v>13</v>
      </c>
      <c r="E45" s="6" t="s">
        <v>185</v>
      </c>
      <c r="F45" s="6"/>
      <c r="G45" s="16">
        <f>G46</f>
        <v>1500000</v>
      </c>
      <c r="H45" s="16">
        <f t="shared" si="3"/>
        <v>0</v>
      </c>
      <c r="I45" s="16">
        <f t="shared" si="3"/>
        <v>1500000</v>
      </c>
    </row>
    <row r="46" spans="1:9">
      <c r="A46" s="9" t="s">
        <v>84</v>
      </c>
      <c r="B46" s="6" t="s">
        <v>1</v>
      </c>
      <c r="C46" s="6" t="s">
        <v>10</v>
      </c>
      <c r="D46" s="6" t="s">
        <v>13</v>
      </c>
      <c r="E46" s="6" t="s">
        <v>185</v>
      </c>
      <c r="F46" s="6" t="s">
        <v>54</v>
      </c>
      <c r="G46" s="18">
        <f>G47</f>
        <v>1500000</v>
      </c>
      <c r="H46" s="18">
        <f t="shared" si="3"/>
        <v>0</v>
      </c>
      <c r="I46" s="18">
        <f t="shared" si="3"/>
        <v>1500000</v>
      </c>
    </row>
    <row r="47" spans="1:9">
      <c r="A47" s="25" t="s">
        <v>87</v>
      </c>
      <c r="B47" s="4" t="s">
        <v>1</v>
      </c>
      <c r="C47" s="4" t="s">
        <v>10</v>
      </c>
      <c r="D47" s="4" t="s">
        <v>13</v>
      </c>
      <c r="E47" s="4" t="s">
        <v>185</v>
      </c>
      <c r="F47" s="4" t="s">
        <v>83</v>
      </c>
      <c r="G47" s="17">
        <v>1500000</v>
      </c>
      <c r="H47" s="1"/>
      <c r="I47" s="1">
        <f>G47+H47</f>
        <v>1500000</v>
      </c>
    </row>
    <row r="48" spans="1:9">
      <c r="A48" s="9" t="s">
        <v>36</v>
      </c>
      <c r="B48" s="6" t="s">
        <v>1</v>
      </c>
      <c r="C48" s="6" t="s">
        <v>10</v>
      </c>
      <c r="D48" s="6" t="s">
        <v>14</v>
      </c>
      <c r="E48" s="6"/>
      <c r="F48" s="6"/>
      <c r="G48" s="16">
        <f>G49+G55+G58+G66+G72</f>
        <v>2990000</v>
      </c>
      <c r="H48" s="16">
        <f>H49+H55+H58+H66+H72</f>
        <v>2664980</v>
      </c>
      <c r="I48" s="16">
        <f>I49+I55+I58+I66+I72</f>
        <v>5654980</v>
      </c>
    </row>
    <row r="49" spans="1:9" ht="48" customHeight="1">
      <c r="A49" s="9" t="s">
        <v>101</v>
      </c>
      <c r="B49" s="6" t="s">
        <v>1</v>
      </c>
      <c r="C49" s="6" t="s">
        <v>10</v>
      </c>
      <c r="D49" s="6" t="s">
        <v>14</v>
      </c>
      <c r="E49" s="6" t="s">
        <v>129</v>
      </c>
      <c r="F49" s="6"/>
      <c r="G49" s="16">
        <f>G50</f>
        <v>774000</v>
      </c>
      <c r="H49" s="16">
        <f>H50</f>
        <v>0</v>
      </c>
      <c r="I49" s="16">
        <f>I50</f>
        <v>774000</v>
      </c>
    </row>
    <row r="50" spans="1:9" ht="48">
      <c r="A50" s="9" t="s">
        <v>189</v>
      </c>
      <c r="B50" s="6" t="s">
        <v>1</v>
      </c>
      <c r="C50" s="6" t="s">
        <v>10</v>
      </c>
      <c r="D50" s="6" t="s">
        <v>14</v>
      </c>
      <c r="E50" s="6" t="s">
        <v>168</v>
      </c>
      <c r="F50" s="6"/>
      <c r="G50" s="16">
        <f>G51+G53</f>
        <v>774000</v>
      </c>
      <c r="H50" s="16">
        <f>H51+H53</f>
        <v>0</v>
      </c>
      <c r="I50" s="16">
        <f>I51+I53</f>
        <v>774000</v>
      </c>
    </row>
    <row r="51" spans="1:9" ht="24">
      <c r="A51" s="9" t="s">
        <v>81</v>
      </c>
      <c r="B51" s="6" t="s">
        <v>1</v>
      </c>
      <c r="C51" s="6" t="s">
        <v>10</v>
      </c>
      <c r="D51" s="6" t="s">
        <v>14</v>
      </c>
      <c r="E51" s="6" t="s">
        <v>168</v>
      </c>
      <c r="F51" s="6" t="s">
        <v>73</v>
      </c>
      <c r="G51" s="16">
        <f>G52</f>
        <v>570000</v>
      </c>
      <c r="H51" s="16">
        <f>H52</f>
        <v>0</v>
      </c>
      <c r="I51" s="16">
        <f>I52</f>
        <v>570000</v>
      </c>
    </row>
    <row r="52" spans="1:9" ht="24">
      <c r="A52" s="25" t="s">
        <v>82</v>
      </c>
      <c r="B52" s="4" t="s">
        <v>1</v>
      </c>
      <c r="C52" s="4" t="s">
        <v>10</v>
      </c>
      <c r="D52" s="4" t="s">
        <v>14</v>
      </c>
      <c r="E52" s="4" t="s">
        <v>168</v>
      </c>
      <c r="F52" s="4" t="s">
        <v>72</v>
      </c>
      <c r="G52" s="17">
        <v>570000</v>
      </c>
      <c r="H52" s="1"/>
      <c r="I52" s="1">
        <f>G52+H52</f>
        <v>570000</v>
      </c>
    </row>
    <row r="53" spans="1:9">
      <c r="A53" s="9" t="s">
        <v>58</v>
      </c>
      <c r="B53" s="6" t="s">
        <v>1</v>
      </c>
      <c r="C53" s="6" t="s">
        <v>10</v>
      </c>
      <c r="D53" s="6" t="s">
        <v>14</v>
      </c>
      <c r="E53" s="6" t="s">
        <v>168</v>
      </c>
      <c r="F53" s="6" t="s">
        <v>54</v>
      </c>
      <c r="G53" s="18">
        <f>G54</f>
        <v>204000</v>
      </c>
      <c r="H53" s="18">
        <f>H54</f>
        <v>0</v>
      </c>
      <c r="I53" s="18">
        <f>I54</f>
        <v>204000</v>
      </c>
    </row>
    <row r="54" spans="1:9" ht="36">
      <c r="A54" s="25" t="s">
        <v>95</v>
      </c>
      <c r="B54" s="4" t="s">
        <v>1</v>
      </c>
      <c r="C54" s="4" t="s">
        <v>10</v>
      </c>
      <c r="D54" s="4" t="s">
        <v>14</v>
      </c>
      <c r="E54" s="4" t="s">
        <v>168</v>
      </c>
      <c r="F54" s="4" t="s">
        <v>2</v>
      </c>
      <c r="G54" s="17">
        <v>204000</v>
      </c>
      <c r="H54" s="1"/>
      <c r="I54" s="1">
        <f>G54+H54</f>
        <v>204000</v>
      </c>
    </row>
    <row r="55" spans="1:9" ht="36">
      <c r="A55" s="9" t="s">
        <v>240</v>
      </c>
      <c r="B55" s="6" t="s">
        <v>1</v>
      </c>
      <c r="C55" s="6" t="s">
        <v>10</v>
      </c>
      <c r="D55" s="6" t="s">
        <v>14</v>
      </c>
      <c r="E55" s="6" t="s">
        <v>239</v>
      </c>
      <c r="F55" s="4"/>
      <c r="G55" s="18">
        <f t="shared" ref="G55:I56" si="4">G56</f>
        <v>0</v>
      </c>
      <c r="H55" s="18">
        <f t="shared" si="4"/>
        <v>374980</v>
      </c>
      <c r="I55" s="18">
        <f t="shared" si="4"/>
        <v>374980</v>
      </c>
    </row>
    <row r="56" spans="1:9" ht="60">
      <c r="A56" s="9" t="s">
        <v>70</v>
      </c>
      <c r="B56" s="6" t="s">
        <v>1</v>
      </c>
      <c r="C56" s="6" t="s">
        <v>10</v>
      </c>
      <c r="D56" s="6" t="s">
        <v>14</v>
      </c>
      <c r="E56" s="6" t="s">
        <v>239</v>
      </c>
      <c r="F56" s="6" t="s">
        <v>69</v>
      </c>
      <c r="G56" s="18">
        <f t="shared" si="4"/>
        <v>0</v>
      </c>
      <c r="H56" s="18">
        <f t="shared" si="4"/>
        <v>374980</v>
      </c>
      <c r="I56" s="18">
        <f t="shared" si="4"/>
        <v>374980</v>
      </c>
    </row>
    <row r="57" spans="1:9" ht="24">
      <c r="A57" s="25" t="s">
        <v>71</v>
      </c>
      <c r="B57" s="4" t="s">
        <v>1</v>
      </c>
      <c r="C57" s="4" t="s">
        <v>10</v>
      </c>
      <c r="D57" s="4" t="s">
        <v>14</v>
      </c>
      <c r="E57" s="4" t="s">
        <v>239</v>
      </c>
      <c r="F57" s="4" t="s">
        <v>68</v>
      </c>
      <c r="G57" s="17"/>
      <c r="H57" s="17">
        <v>374980</v>
      </c>
      <c r="I57" s="17">
        <f>G57+H57</f>
        <v>374980</v>
      </c>
    </row>
    <row r="58" spans="1:9">
      <c r="A58" s="9" t="s">
        <v>37</v>
      </c>
      <c r="B58" s="6" t="s">
        <v>1</v>
      </c>
      <c r="C58" s="6" t="s">
        <v>10</v>
      </c>
      <c r="D58" s="6" t="s">
        <v>14</v>
      </c>
      <c r="E58" s="6" t="s">
        <v>121</v>
      </c>
      <c r="F58" s="6"/>
      <c r="G58" s="16">
        <f>G59</f>
        <v>1570000</v>
      </c>
      <c r="H58" s="16">
        <f>H59</f>
        <v>2290000</v>
      </c>
      <c r="I58" s="16">
        <f>I59</f>
        <v>3860000</v>
      </c>
    </row>
    <row r="59" spans="1:9">
      <c r="A59" s="9" t="s">
        <v>37</v>
      </c>
      <c r="B59" s="6" t="s">
        <v>1</v>
      </c>
      <c r="C59" s="6" t="s">
        <v>10</v>
      </c>
      <c r="D59" s="6" t="s">
        <v>14</v>
      </c>
      <c r="E59" s="6" t="s">
        <v>190</v>
      </c>
      <c r="F59" s="6"/>
      <c r="G59" s="16">
        <f>G60+G62</f>
        <v>1570000</v>
      </c>
      <c r="H59" s="16">
        <f>H60+H62</f>
        <v>2290000</v>
      </c>
      <c r="I59" s="16">
        <f>I60+I62</f>
        <v>3860000</v>
      </c>
    </row>
    <row r="60" spans="1:9" ht="24">
      <c r="A60" s="9" t="s">
        <v>81</v>
      </c>
      <c r="B60" s="6" t="s">
        <v>1</v>
      </c>
      <c r="C60" s="6" t="s">
        <v>10</v>
      </c>
      <c r="D60" s="6" t="s">
        <v>14</v>
      </c>
      <c r="E60" s="6" t="s">
        <v>190</v>
      </c>
      <c r="F60" s="6" t="s">
        <v>73</v>
      </c>
      <c r="G60" s="18">
        <f>G61</f>
        <v>774000</v>
      </c>
      <c r="H60" s="18">
        <f>H61</f>
        <v>260000</v>
      </c>
      <c r="I60" s="18">
        <f>I61</f>
        <v>1034000</v>
      </c>
    </row>
    <row r="61" spans="1:9" ht="24">
      <c r="A61" s="25" t="s">
        <v>82</v>
      </c>
      <c r="B61" s="4" t="s">
        <v>1</v>
      </c>
      <c r="C61" s="4" t="s">
        <v>10</v>
      </c>
      <c r="D61" s="4" t="s">
        <v>14</v>
      </c>
      <c r="E61" s="4" t="s">
        <v>190</v>
      </c>
      <c r="F61" s="4" t="s">
        <v>72</v>
      </c>
      <c r="G61" s="17">
        <v>774000</v>
      </c>
      <c r="H61" s="1">
        <f>420000-160000</f>
        <v>260000</v>
      </c>
      <c r="I61" s="1">
        <f>G61+H61</f>
        <v>1034000</v>
      </c>
    </row>
    <row r="62" spans="1:9">
      <c r="A62" s="9" t="s">
        <v>58</v>
      </c>
      <c r="B62" s="6" t="s">
        <v>1</v>
      </c>
      <c r="C62" s="6" t="s">
        <v>10</v>
      </c>
      <c r="D62" s="6" t="s">
        <v>14</v>
      </c>
      <c r="E62" s="6" t="s">
        <v>190</v>
      </c>
      <c r="F62" s="6" t="s">
        <v>54</v>
      </c>
      <c r="G62" s="18">
        <f>G63+G64+G65</f>
        <v>796000</v>
      </c>
      <c r="H62" s="18">
        <f>H63+H64+H65</f>
        <v>2030000</v>
      </c>
      <c r="I62" s="18">
        <f>I63+I64+I65</f>
        <v>2826000</v>
      </c>
    </row>
    <row r="63" spans="1:9" ht="36">
      <c r="A63" s="25" t="s">
        <v>95</v>
      </c>
      <c r="B63" s="4" t="s">
        <v>1</v>
      </c>
      <c r="C63" s="4" t="s">
        <v>10</v>
      </c>
      <c r="D63" s="4" t="s">
        <v>14</v>
      </c>
      <c r="E63" s="4" t="s">
        <v>190</v>
      </c>
      <c r="F63" s="4" t="s">
        <v>2</v>
      </c>
      <c r="G63" s="17">
        <v>796000</v>
      </c>
      <c r="H63" s="1"/>
      <c r="I63" s="1">
        <f>G63+H63</f>
        <v>796000</v>
      </c>
    </row>
    <row r="64" spans="1:9" ht="15.75" customHeight="1">
      <c r="A64" s="25" t="s">
        <v>241</v>
      </c>
      <c r="B64" s="4" t="s">
        <v>1</v>
      </c>
      <c r="C64" s="4" t="s">
        <v>10</v>
      </c>
      <c r="D64" s="4" t="s">
        <v>14</v>
      </c>
      <c r="E64" s="4" t="s">
        <v>190</v>
      </c>
      <c r="F64" s="4" t="s">
        <v>242</v>
      </c>
      <c r="G64" s="17"/>
      <c r="H64" s="1">
        <v>1870000</v>
      </c>
      <c r="I64" s="1">
        <f>G64+H64</f>
        <v>1870000</v>
      </c>
    </row>
    <row r="65" spans="1:9" ht="15.75" customHeight="1">
      <c r="A65" s="25" t="s">
        <v>85</v>
      </c>
      <c r="B65" s="4" t="s">
        <v>1</v>
      </c>
      <c r="C65" s="4" t="s">
        <v>10</v>
      </c>
      <c r="D65" s="4" t="s">
        <v>14</v>
      </c>
      <c r="E65" s="4" t="s">
        <v>190</v>
      </c>
      <c r="F65" s="4" t="s">
        <v>86</v>
      </c>
      <c r="G65" s="17"/>
      <c r="H65" s="1">
        <v>160000</v>
      </c>
      <c r="I65" s="1">
        <f>G65+H65</f>
        <v>160000</v>
      </c>
    </row>
    <row r="66" spans="1:9" ht="48">
      <c r="A66" s="9" t="s">
        <v>237</v>
      </c>
      <c r="B66" s="6" t="s">
        <v>1</v>
      </c>
      <c r="C66" s="6" t="s">
        <v>10</v>
      </c>
      <c r="D66" s="6" t="s">
        <v>14</v>
      </c>
      <c r="E66" s="6" t="s">
        <v>122</v>
      </c>
      <c r="F66" s="6"/>
      <c r="G66" s="18">
        <f>G67</f>
        <v>396000</v>
      </c>
      <c r="H66" s="18">
        <f t="shared" ref="H66:I68" si="5">H67</f>
        <v>0</v>
      </c>
      <c r="I66" s="18">
        <f t="shared" si="5"/>
        <v>396000</v>
      </c>
    </row>
    <row r="67" spans="1:9" ht="60">
      <c r="A67" s="9" t="s">
        <v>236</v>
      </c>
      <c r="B67" s="6" t="s">
        <v>1</v>
      </c>
      <c r="C67" s="6" t="s">
        <v>10</v>
      </c>
      <c r="D67" s="6" t="s">
        <v>14</v>
      </c>
      <c r="E67" s="6" t="s">
        <v>163</v>
      </c>
      <c r="F67" s="6"/>
      <c r="G67" s="18">
        <f>G68+G70</f>
        <v>396000</v>
      </c>
      <c r="H67" s="18">
        <f>H68+H70</f>
        <v>0</v>
      </c>
      <c r="I67" s="18">
        <f>I68+I70</f>
        <v>396000</v>
      </c>
    </row>
    <row r="68" spans="1:9" ht="24">
      <c r="A68" s="9" t="s">
        <v>81</v>
      </c>
      <c r="B68" s="6" t="s">
        <v>1</v>
      </c>
      <c r="C68" s="6" t="s">
        <v>10</v>
      </c>
      <c r="D68" s="6" t="s">
        <v>14</v>
      </c>
      <c r="E68" s="6" t="s">
        <v>163</v>
      </c>
      <c r="F68" s="6" t="s">
        <v>73</v>
      </c>
      <c r="G68" s="18">
        <f>G69</f>
        <v>396000</v>
      </c>
      <c r="H68" s="18">
        <f t="shared" si="5"/>
        <v>-330000</v>
      </c>
      <c r="I68" s="18">
        <f t="shared" si="5"/>
        <v>66000</v>
      </c>
    </row>
    <row r="69" spans="1:9" ht="24">
      <c r="A69" s="25" t="s">
        <v>82</v>
      </c>
      <c r="B69" s="4" t="s">
        <v>1</v>
      </c>
      <c r="C69" s="4" t="s">
        <v>10</v>
      </c>
      <c r="D69" s="4" t="s">
        <v>14</v>
      </c>
      <c r="E69" s="4" t="s">
        <v>163</v>
      </c>
      <c r="F69" s="4" t="s">
        <v>72</v>
      </c>
      <c r="G69" s="17">
        <v>396000</v>
      </c>
      <c r="H69" s="1">
        <v>-330000</v>
      </c>
      <c r="I69" s="1">
        <f>G69+H69</f>
        <v>66000</v>
      </c>
    </row>
    <row r="70" spans="1:9" ht="25.5" customHeight="1">
      <c r="A70" s="9" t="s">
        <v>59</v>
      </c>
      <c r="B70" s="6" t="s">
        <v>1</v>
      </c>
      <c r="C70" s="6" t="s">
        <v>10</v>
      </c>
      <c r="D70" s="6" t="s">
        <v>14</v>
      </c>
      <c r="E70" s="6" t="s">
        <v>163</v>
      </c>
      <c r="F70" s="6" t="s">
        <v>60</v>
      </c>
      <c r="G70" s="18">
        <f>G71</f>
        <v>0</v>
      </c>
      <c r="H70" s="18">
        <f>H71</f>
        <v>330000</v>
      </c>
      <c r="I70" s="18">
        <f>I71</f>
        <v>330000</v>
      </c>
    </row>
    <row r="71" spans="1:9" ht="25.5" customHeight="1">
      <c r="A71" s="25" t="s">
        <v>97</v>
      </c>
      <c r="B71" s="4" t="s">
        <v>1</v>
      </c>
      <c r="C71" s="4" t="s">
        <v>10</v>
      </c>
      <c r="D71" s="4" t="s">
        <v>14</v>
      </c>
      <c r="E71" s="4" t="s">
        <v>163</v>
      </c>
      <c r="F71" s="4" t="s">
        <v>3</v>
      </c>
      <c r="G71" s="17"/>
      <c r="H71" s="1">
        <v>330000</v>
      </c>
      <c r="I71" s="1">
        <f>G71+H71</f>
        <v>330000</v>
      </c>
    </row>
    <row r="72" spans="1:9" ht="36">
      <c r="A72" s="9" t="s">
        <v>108</v>
      </c>
      <c r="B72" s="6" t="s">
        <v>1</v>
      </c>
      <c r="C72" s="6" t="s">
        <v>10</v>
      </c>
      <c r="D72" s="6" t="s">
        <v>14</v>
      </c>
      <c r="E72" s="6" t="s">
        <v>112</v>
      </c>
      <c r="F72" s="4"/>
      <c r="G72" s="18">
        <f>G73</f>
        <v>250000</v>
      </c>
      <c r="H72" s="18">
        <f t="shared" ref="H72:I75" si="6">H73</f>
        <v>0</v>
      </c>
      <c r="I72" s="18">
        <f t="shared" si="6"/>
        <v>250000</v>
      </c>
    </row>
    <row r="73" spans="1:9" ht="37.5" customHeight="1">
      <c r="A73" s="9" t="s">
        <v>202</v>
      </c>
      <c r="B73" s="6" t="s">
        <v>1</v>
      </c>
      <c r="C73" s="6" t="s">
        <v>10</v>
      </c>
      <c r="D73" s="6" t="s">
        <v>14</v>
      </c>
      <c r="E73" s="6" t="s">
        <v>120</v>
      </c>
      <c r="F73" s="4"/>
      <c r="G73" s="18">
        <f>G74</f>
        <v>250000</v>
      </c>
      <c r="H73" s="18">
        <f t="shared" si="6"/>
        <v>0</v>
      </c>
      <c r="I73" s="18">
        <f t="shared" si="6"/>
        <v>250000</v>
      </c>
    </row>
    <row r="74" spans="1:9">
      <c r="A74" s="9" t="s">
        <v>171</v>
      </c>
      <c r="B74" s="6" t="s">
        <v>1</v>
      </c>
      <c r="C74" s="6" t="s">
        <v>10</v>
      </c>
      <c r="D74" s="6" t="s">
        <v>14</v>
      </c>
      <c r="E74" s="6" t="s">
        <v>172</v>
      </c>
      <c r="F74" s="4"/>
      <c r="G74" s="18">
        <f>G75</f>
        <v>250000</v>
      </c>
      <c r="H74" s="18">
        <f t="shared" si="6"/>
        <v>0</v>
      </c>
      <c r="I74" s="18">
        <f t="shared" si="6"/>
        <v>250000</v>
      </c>
    </row>
    <row r="75" spans="1:9" ht="24">
      <c r="A75" s="9" t="s">
        <v>81</v>
      </c>
      <c r="B75" s="6" t="s">
        <v>1</v>
      </c>
      <c r="C75" s="6" t="s">
        <v>10</v>
      </c>
      <c r="D75" s="6" t="s">
        <v>14</v>
      </c>
      <c r="E75" s="6" t="s">
        <v>172</v>
      </c>
      <c r="F75" s="6" t="s">
        <v>73</v>
      </c>
      <c r="G75" s="18">
        <f>G76</f>
        <v>250000</v>
      </c>
      <c r="H75" s="18">
        <f t="shared" si="6"/>
        <v>0</v>
      </c>
      <c r="I75" s="18">
        <f t="shared" si="6"/>
        <v>250000</v>
      </c>
    </row>
    <row r="76" spans="1:9" ht="24">
      <c r="A76" s="25" t="s">
        <v>82</v>
      </c>
      <c r="B76" s="4" t="s">
        <v>1</v>
      </c>
      <c r="C76" s="4" t="s">
        <v>10</v>
      </c>
      <c r="D76" s="4" t="s">
        <v>14</v>
      </c>
      <c r="E76" s="4" t="s">
        <v>172</v>
      </c>
      <c r="F76" s="4" t="s">
        <v>72</v>
      </c>
      <c r="G76" s="19">
        <v>250000</v>
      </c>
      <c r="H76" s="1"/>
      <c r="I76" s="1">
        <f>G76+H76</f>
        <v>250000</v>
      </c>
    </row>
    <row r="77" spans="1:9" ht="24">
      <c r="A77" s="9" t="s">
        <v>38</v>
      </c>
      <c r="B77" s="6" t="s">
        <v>1</v>
      </c>
      <c r="C77" s="6" t="s">
        <v>11</v>
      </c>
      <c r="D77" s="6"/>
      <c r="E77" s="6"/>
      <c r="F77" s="6"/>
      <c r="G77" s="16">
        <f>G78</f>
        <v>200000</v>
      </c>
      <c r="H77" s="16">
        <f t="shared" ref="H77:I81" si="7">H78</f>
        <v>0</v>
      </c>
      <c r="I77" s="16">
        <f t="shared" si="7"/>
        <v>200000</v>
      </c>
    </row>
    <row r="78" spans="1:9" ht="36">
      <c r="A78" s="9" t="s">
        <v>39</v>
      </c>
      <c r="B78" s="6" t="s">
        <v>1</v>
      </c>
      <c r="C78" s="6" t="s">
        <v>11</v>
      </c>
      <c r="D78" s="6" t="s">
        <v>15</v>
      </c>
      <c r="E78" s="6"/>
      <c r="F78" s="6"/>
      <c r="G78" s="16">
        <f>G79</f>
        <v>200000</v>
      </c>
      <c r="H78" s="16">
        <f t="shared" si="7"/>
        <v>0</v>
      </c>
      <c r="I78" s="16">
        <f t="shared" si="7"/>
        <v>200000</v>
      </c>
    </row>
    <row r="79" spans="1:9" ht="36">
      <c r="A79" s="9" t="s">
        <v>103</v>
      </c>
      <c r="B79" s="6" t="s">
        <v>1</v>
      </c>
      <c r="C79" s="6" t="s">
        <v>11</v>
      </c>
      <c r="D79" s="6" t="s">
        <v>15</v>
      </c>
      <c r="E79" s="6" t="s">
        <v>123</v>
      </c>
      <c r="F79" s="6"/>
      <c r="G79" s="16">
        <f>G80</f>
        <v>200000</v>
      </c>
      <c r="H79" s="16">
        <f t="shared" si="7"/>
        <v>0</v>
      </c>
      <c r="I79" s="16">
        <f t="shared" si="7"/>
        <v>200000</v>
      </c>
    </row>
    <row r="80" spans="1:9" ht="48">
      <c r="A80" s="9" t="s">
        <v>205</v>
      </c>
      <c r="B80" s="6" t="s">
        <v>1</v>
      </c>
      <c r="C80" s="6" t="s">
        <v>11</v>
      </c>
      <c r="D80" s="6" t="s">
        <v>15</v>
      </c>
      <c r="E80" s="6" t="s">
        <v>152</v>
      </c>
      <c r="F80" s="6"/>
      <c r="G80" s="16">
        <f>G81</f>
        <v>200000</v>
      </c>
      <c r="H80" s="16">
        <f t="shared" si="7"/>
        <v>0</v>
      </c>
      <c r="I80" s="16">
        <f t="shared" si="7"/>
        <v>200000</v>
      </c>
    </row>
    <row r="81" spans="1:9" ht="24">
      <c r="A81" s="9" t="s">
        <v>81</v>
      </c>
      <c r="B81" s="6" t="s">
        <v>1</v>
      </c>
      <c r="C81" s="6" t="s">
        <v>11</v>
      </c>
      <c r="D81" s="6" t="s">
        <v>15</v>
      </c>
      <c r="E81" s="6" t="s">
        <v>152</v>
      </c>
      <c r="F81" s="6" t="s">
        <v>73</v>
      </c>
      <c r="G81" s="18">
        <f>G82</f>
        <v>200000</v>
      </c>
      <c r="H81" s="18">
        <f t="shared" si="7"/>
        <v>0</v>
      </c>
      <c r="I81" s="18">
        <f t="shared" si="7"/>
        <v>200000</v>
      </c>
    </row>
    <row r="82" spans="1:9" ht="24">
      <c r="A82" s="25" t="s">
        <v>82</v>
      </c>
      <c r="B82" s="4" t="s">
        <v>1</v>
      </c>
      <c r="C82" s="4" t="s">
        <v>11</v>
      </c>
      <c r="D82" s="4" t="s">
        <v>15</v>
      </c>
      <c r="E82" s="4" t="s">
        <v>152</v>
      </c>
      <c r="F82" s="4" t="s">
        <v>72</v>
      </c>
      <c r="G82" s="17">
        <v>200000</v>
      </c>
      <c r="H82" s="1"/>
      <c r="I82" s="1">
        <f>G82+H82</f>
        <v>200000</v>
      </c>
    </row>
    <row r="83" spans="1:9">
      <c r="A83" s="9" t="s">
        <v>40</v>
      </c>
      <c r="B83" s="6" t="s">
        <v>1</v>
      </c>
      <c r="C83" s="6" t="s">
        <v>12</v>
      </c>
      <c r="D83" s="6"/>
      <c r="E83" s="6"/>
      <c r="F83" s="6"/>
      <c r="G83" s="16">
        <f>G84+G91</f>
        <v>17041976</v>
      </c>
      <c r="H83" s="16">
        <f>H84+H91</f>
        <v>0</v>
      </c>
      <c r="I83" s="16">
        <f>I84+I91</f>
        <v>17041976</v>
      </c>
    </row>
    <row r="84" spans="1:9">
      <c r="A84" s="9" t="s">
        <v>125</v>
      </c>
      <c r="B84" s="6" t="s">
        <v>1</v>
      </c>
      <c r="C84" s="6" t="s">
        <v>12</v>
      </c>
      <c r="D84" s="6" t="s">
        <v>15</v>
      </c>
      <c r="E84" s="6"/>
      <c r="F84" s="6"/>
      <c r="G84" s="16">
        <f t="shared" ref="G84:I85" si="8">G85</f>
        <v>16441976</v>
      </c>
      <c r="H84" s="16">
        <f t="shared" si="8"/>
        <v>0</v>
      </c>
      <c r="I84" s="16">
        <f t="shared" si="8"/>
        <v>16441976</v>
      </c>
    </row>
    <row r="85" spans="1:9" ht="38.25" customHeight="1">
      <c r="A85" s="9" t="s">
        <v>104</v>
      </c>
      <c r="B85" s="6" t="s">
        <v>1</v>
      </c>
      <c r="C85" s="6" t="s">
        <v>12</v>
      </c>
      <c r="D85" s="6" t="s">
        <v>15</v>
      </c>
      <c r="E85" s="6" t="s">
        <v>126</v>
      </c>
      <c r="F85" s="6"/>
      <c r="G85" s="16">
        <f t="shared" si="8"/>
        <v>16441976</v>
      </c>
      <c r="H85" s="16">
        <f t="shared" si="8"/>
        <v>0</v>
      </c>
      <c r="I85" s="16">
        <f t="shared" si="8"/>
        <v>16441976</v>
      </c>
    </row>
    <row r="86" spans="1:9" ht="48">
      <c r="A86" s="9" t="s">
        <v>191</v>
      </c>
      <c r="B86" s="6" t="s">
        <v>1</v>
      </c>
      <c r="C86" s="6" t="s">
        <v>12</v>
      </c>
      <c r="D86" s="6" t="s">
        <v>15</v>
      </c>
      <c r="E86" s="6" t="s">
        <v>164</v>
      </c>
      <c r="F86" s="6"/>
      <c r="G86" s="16">
        <f>G87+G89</f>
        <v>16441976</v>
      </c>
      <c r="H86" s="16">
        <f>H87+H89</f>
        <v>0</v>
      </c>
      <c r="I86" s="16">
        <f>I87+I89</f>
        <v>16441976</v>
      </c>
    </row>
    <row r="87" spans="1:9" ht="24">
      <c r="A87" s="9" t="s">
        <v>81</v>
      </c>
      <c r="B87" s="6" t="s">
        <v>1</v>
      </c>
      <c r="C87" s="6" t="s">
        <v>12</v>
      </c>
      <c r="D87" s="6" t="s">
        <v>15</v>
      </c>
      <c r="E87" s="6" t="s">
        <v>164</v>
      </c>
      <c r="F87" s="6" t="s">
        <v>73</v>
      </c>
      <c r="G87" s="16">
        <f>G88</f>
        <v>13103976</v>
      </c>
      <c r="H87" s="16">
        <f>H88</f>
        <v>0</v>
      </c>
      <c r="I87" s="16">
        <f>I88</f>
        <v>13103976</v>
      </c>
    </row>
    <row r="88" spans="1:9" ht="24">
      <c r="A88" s="25" t="s">
        <v>82</v>
      </c>
      <c r="B88" s="4" t="s">
        <v>1</v>
      </c>
      <c r="C88" s="4" t="s">
        <v>12</v>
      </c>
      <c r="D88" s="4" t="s">
        <v>15</v>
      </c>
      <c r="E88" s="4" t="s">
        <v>164</v>
      </c>
      <c r="F88" s="4" t="s">
        <v>72</v>
      </c>
      <c r="G88" s="19">
        <f>12853976+250000</f>
        <v>13103976</v>
      </c>
      <c r="H88" s="1"/>
      <c r="I88" s="1">
        <f>G88+H88</f>
        <v>13103976</v>
      </c>
    </row>
    <row r="89" spans="1:9">
      <c r="A89" s="9" t="s">
        <v>58</v>
      </c>
      <c r="B89" s="6" t="s">
        <v>1</v>
      </c>
      <c r="C89" s="6" t="s">
        <v>12</v>
      </c>
      <c r="D89" s="6" t="s">
        <v>15</v>
      </c>
      <c r="E89" s="6" t="s">
        <v>164</v>
      </c>
      <c r="F89" s="6" t="s">
        <v>54</v>
      </c>
      <c r="G89" s="16">
        <f>G90</f>
        <v>3338000</v>
      </c>
      <c r="H89" s="16">
        <f>H90</f>
        <v>0</v>
      </c>
      <c r="I89" s="16">
        <f>I90</f>
        <v>3338000</v>
      </c>
    </row>
    <row r="90" spans="1:9" ht="36">
      <c r="A90" s="25" t="s">
        <v>95</v>
      </c>
      <c r="B90" s="4" t="s">
        <v>1</v>
      </c>
      <c r="C90" s="4" t="s">
        <v>12</v>
      </c>
      <c r="D90" s="4" t="s">
        <v>15</v>
      </c>
      <c r="E90" s="4" t="s">
        <v>164</v>
      </c>
      <c r="F90" s="4" t="s">
        <v>2</v>
      </c>
      <c r="G90" s="19">
        <v>3338000</v>
      </c>
      <c r="H90" s="1"/>
      <c r="I90" s="1">
        <f>G90+H90</f>
        <v>3338000</v>
      </c>
    </row>
    <row r="91" spans="1:9">
      <c r="A91" s="9" t="s">
        <v>41</v>
      </c>
      <c r="B91" s="6" t="s">
        <v>1</v>
      </c>
      <c r="C91" s="6" t="s">
        <v>12</v>
      </c>
      <c r="D91" s="6" t="s">
        <v>16</v>
      </c>
      <c r="E91" s="6"/>
      <c r="F91" s="6"/>
      <c r="G91" s="16">
        <f>G92+G96</f>
        <v>600000</v>
      </c>
      <c r="H91" s="16">
        <f>H92+H96</f>
        <v>0</v>
      </c>
      <c r="I91" s="16">
        <f>I92+I96</f>
        <v>600000</v>
      </c>
    </row>
    <row r="92" spans="1:9" ht="48">
      <c r="A92" s="9" t="s">
        <v>101</v>
      </c>
      <c r="B92" s="6" t="s">
        <v>1</v>
      </c>
      <c r="C92" s="6" t="s">
        <v>12</v>
      </c>
      <c r="D92" s="6" t="s">
        <v>16</v>
      </c>
      <c r="E92" s="6" t="s">
        <v>129</v>
      </c>
      <c r="F92" s="6"/>
      <c r="G92" s="16">
        <f>G93</f>
        <v>300000</v>
      </c>
      <c r="H92" s="16">
        <f t="shared" ref="H92:I94" si="9">H93</f>
        <v>0</v>
      </c>
      <c r="I92" s="16">
        <f t="shared" si="9"/>
        <v>300000</v>
      </c>
    </row>
    <row r="93" spans="1:9" ht="48">
      <c r="A93" s="9" t="s">
        <v>189</v>
      </c>
      <c r="B93" s="6" t="s">
        <v>1</v>
      </c>
      <c r="C93" s="6" t="s">
        <v>12</v>
      </c>
      <c r="D93" s="6" t="s">
        <v>16</v>
      </c>
      <c r="E93" s="6" t="s">
        <v>168</v>
      </c>
      <c r="F93" s="6"/>
      <c r="G93" s="16">
        <f>G94</f>
        <v>300000</v>
      </c>
      <c r="H93" s="16">
        <f t="shared" si="9"/>
        <v>0</v>
      </c>
      <c r="I93" s="16">
        <f t="shared" si="9"/>
        <v>300000</v>
      </c>
    </row>
    <row r="94" spans="1:9" ht="24">
      <c r="A94" s="9" t="s">
        <v>81</v>
      </c>
      <c r="B94" s="6" t="s">
        <v>1</v>
      </c>
      <c r="C94" s="6" t="s">
        <v>12</v>
      </c>
      <c r="D94" s="6" t="s">
        <v>16</v>
      </c>
      <c r="E94" s="6" t="s">
        <v>168</v>
      </c>
      <c r="F94" s="6" t="s">
        <v>73</v>
      </c>
      <c r="G94" s="18">
        <f>G95</f>
        <v>300000</v>
      </c>
      <c r="H94" s="18">
        <f t="shared" si="9"/>
        <v>0</v>
      </c>
      <c r="I94" s="18">
        <f t="shared" si="9"/>
        <v>300000</v>
      </c>
    </row>
    <row r="95" spans="1:9" ht="24">
      <c r="A95" s="25" t="s">
        <v>82</v>
      </c>
      <c r="B95" s="4" t="s">
        <v>1</v>
      </c>
      <c r="C95" s="4" t="s">
        <v>12</v>
      </c>
      <c r="D95" s="4" t="s">
        <v>16</v>
      </c>
      <c r="E95" s="6" t="s">
        <v>168</v>
      </c>
      <c r="F95" s="4" t="s">
        <v>72</v>
      </c>
      <c r="G95" s="17">
        <v>300000</v>
      </c>
      <c r="H95" s="1"/>
      <c r="I95" s="1">
        <f>G95+H95</f>
        <v>300000</v>
      </c>
    </row>
    <row r="96" spans="1:9" ht="48">
      <c r="A96" s="9" t="s">
        <v>137</v>
      </c>
      <c r="B96" s="6" t="s">
        <v>1</v>
      </c>
      <c r="C96" s="6" t="s">
        <v>12</v>
      </c>
      <c r="D96" s="6" t="s">
        <v>16</v>
      </c>
      <c r="E96" s="6" t="s">
        <v>138</v>
      </c>
      <c r="F96" s="4"/>
      <c r="G96" s="18">
        <f>G97</f>
        <v>300000</v>
      </c>
      <c r="H96" s="18">
        <f t="shared" ref="H96:I98" si="10">H97</f>
        <v>0</v>
      </c>
      <c r="I96" s="18">
        <f t="shared" si="10"/>
        <v>300000</v>
      </c>
    </row>
    <row r="97" spans="1:9" ht="48">
      <c r="A97" s="9" t="s">
        <v>186</v>
      </c>
      <c r="B97" s="6" t="s">
        <v>1</v>
      </c>
      <c r="C97" s="6" t="s">
        <v>12</v>
      </c>
      <c r="D97" s="6" t="s">
        <v>16</v>
      </c>
      <c r="E97" s="6" t="s">
        <v>184</v>
      </c>
      <c r="F97" s="4"/>
      <c r="G97" s="18">
        <f>G98</f>
        <v>300000</v>
      </c>
      <c r="H97" s="18">
        <f t="shared" si="10"/>
        <v>0</v>
      </c>
      <c r="I97" s="18">
        <f t="shared" si="10"/>
        <v>300000</v>
      </c>
    </row>
    <row r="98" spans="1:9" ht="24">
      <c r="A98" s="9" t="s">
        <v>81</v>
      </c>
      <c r="B98" s="6" t="s">
        <v>1</v>
      </c>
      <c r="C98" s="6" t="s">
        <v>12</v>
      </c>
      <c r="D98" s="6" t="s">
        <v>16</v>
      </c>
      <c r="E98" s="6" t="s">
        <v>184</v>
      </c>
      <c r="F98" s="6" t="s">
        <v>73</v>
      </c>
      <c r="G98" s="18">
        <f>G99</f>
        <v>300000</v>
      </c>
      <c r="H98" s="18">
        <f t="shared" si="10"/>
        <v>0</v>
      </c>
      <c r="I98" s="18">
        <f t="shared" si="10"/>
        <v>300000</v>
      </c>
    </row>
    <row r="99" spans="1:9" ht="24">
      <c r="A99" s="25" t="s">
        <v>82</v>
      </c>
      <c r="B99" s="4" t="s">
        <v>1</v>
      </c>
      <c r="C99" s="4" t="s">
        <v>12</v>
      </c>
      <c r="D99" s="4" t="s">
        <v>16</v>
      </c>
      <c r="E99" s="4" t="s">
        <v>184</v>
      </c>
      <c r="F99" s="4" t="s">
        <v>72</v>
      </c>
      <c r="G99" s="17">
        <v>300000</v>
      </c>
      <c r="H99" s="1"/>
      <c r="I99" s="1">
        <f>G99+H99</f>
        <v>300000</v>
      </c>
    </row>
    <row r="100" spans="1:9">
      <c r="A100" s="9" t="s">
        <v>42</v>
      </c>
      <c r="B100" s="6" t="s">
        <v>1</v>
      </c>
      <c r="C100" s="6" t="s">
        <v>17</v>
      </c>
      <c r="D100" s="6"/>
      <c r="E100" s="6"/>
      <c r="F100" s="6"/>
      <c r="G100" s="16">
        <f>G101+G133+G154</f>
        <v>63880408.600000001</v>
      </c>
      <c r="H100" s="16">
        <f>H101+H133+H154</f>
        <v>111496356.83999999</v>
      </c>
      <c r="I100" s="16">
        <f>I101+I133+I154</f>
        <v>175376765.44</v>
      </c>
    </row>
    <row r="101" spans="1:9">
      <c r="A101" s="9" t="s">
        <v>43</v>
      </c>
      <c r="B101" s="6" t="s">
        <v>1</v>
      </c>
      <c r="C101" s="6" t="s">
        <v>17</v>
      </c>
      <c r="D101" s="6" t="s">
        <v>10</v>
      </c>
      <c r="E101" s="6"/>
      <c r="F101" s="6"/>
      <c r="G101" s="16">
        <f>G102+G105+G108+G119+G123+G129</f>
        <v>10474009.6</v>
      </c>
      <c r="H101" s="16">
        <f>H102+H105+H108+H119+H123+H129</f>
        <v>83685719.039999992</v>
      </c>
      <c r="I101" s="16">
        <f>I102+I105+I108+I119+I123+I129</f>
        <v>94159728.639999986</v>
      </c>
    </row>
    <row r="102" spans="1:9" ht="63.75" customHeight="1">
      <c r="A102" s="9" t="s">
        <v>218</v>
      </c>
      <c r="B102" s="6" t="s">
        <v>1</v>
      </c>
      <c r="C102" s="6" t="s">
        <v>17</v>
      </c>
      <c r="D102" s="6" t="s">
        <v>10</v>
      </c>
      <c r="E102" s="6" t="s">
        <v>219</v>
      </c>
      <c r="F102" s="6"/>
      <c r="G102" s="16">
        <f t="shared" ref="G102:I103" si="11">G103</f>
        <v>0</v>
      </c>
      <c r="H102" s="16">
        <f t="shared" si="11"/>
        <v>55790479.359999999</v>
      </c>
      <c r="I102" s="16">
        <f t="shared" si="11"/>
        <v>55790479.359999999</v>
      </c>
    </row>
    <row r="103" spans="1:9" ht="36">
      <c r="A103" s="9" t="s">
        <v>222</v>
      </c>
      <c r="B103" s="6" t="s">
        <v>1</v>
      </c>
      <c r="C103" s="6" t="s">
        <v>17</v>
      </c>
      <c r="D103" s="6" t="s">
        <v>10</v>
      </c>
      <c r="E103" s="6" t="s">
        <v>219</v>
      </c>
      <c r="F103" s="6" t="s">
        <v>216</v>
      </c>
      <c r="G103" s="16">
        <f t="shared" si="11"/>
        <v>0</v>
      </c>
      <c r="H103" s="16">
        <f t="shared" si="11"/>
        <v>55790479.359999999</v>
      </c>
      <c r="I103" s="16">
        <f t="shared" si="11"/>
        <v>55790479.359999999</v>
      </c>
    </row>
    <row r="104" spans="1:9">
      <c r="A104" s="25" t="s">
        <v>223</v>
      </c>
      <c r="B104" s="4" t="s">
        <v>1</v>
      </c>
      <c r="C104" s="4" t="s">
        <v>17</v>
      </c>
      <c r="D104" s="4" t="s">
        <v>10</v>
      </c>
      <c r="E104" s="4" t="s">
        <v>219</v>
      </c>
      <c r="F104" s="4" t="s">
        <v>217</v>
      </c>
      <c r="G104" s="16"/>
      <c r="H104" s="19">
        <v>55790479.359999999</v>
      </c>
      <c r="I104" s="19">
        <f>G104+H104</f>
        <v>55790479.359999999</v>
      </c>
    </row>
    <row r="105" spans="1:9" ht="47.25" customHeight="1">
      <c r="A105" s="9" t="s">
        <v>220</v>
      </c>
      <c r="B105" s="6" t="s">
        <v>1</v>
      </c>
      <c r="C105" s="6" t="s">
        <v>17</v>
      </c>
      <c r="D105" s="6" t="s">
        <v>10</v>
      </c>
      <c r="E105" s="6" t="s">
        <v>221</v>
      </c>
      <c r="F105" s="6"/>
      <c r="G105" s="16">
        <f t="shared" ref="G105:I106" si="12">G106</f>
        <v>0</v>
      </c>
      <c r="H105" s="16">
        <f t="shared" si="12"/>
        <v>27895239.68</v>
      </c>
      <c r="I105" s="16">
        <f t="shared" si="12"/>
        <v>27895239.68</v>
      </c>
    </row>
    <row r="106" spans="1:9" ht="36">
      <c r="A106" s="9" t="s">
        <v>222</v>
      </c>
      <c r="B106" s="6" t="s">
        <v>1</v>
      </c>
      <c r="C106" s="6" t="s">
        <v>17</v>
      </c>
      <c r="D106" s="6" t="s">
        <v>10</v>
      </c>
      <c r="E106" s="6" t="s">
        <v>221</v>
      </c>
      <c r="F106" s="6" t="s">
        <v>216</v>
      </c>
      <c r="G106" s="16">
        <f t="shared" si="12"/>
        <v>0</v>
      </c>
      <c r="H106" s="16">
        <f t="shared" si="12"/>
        <v>27895239.68</v>
      </c>
      <c r="I106" s="16">
        <f t="shared" si="12"/>
        <v>27895239.68</v>
      </c>
    </row>
    <row r="107" spans="1:9">
      <c r="A107" s="25" t="s">
        <v>223</v>
      </c>
      <c r="B107" s="4" t="s">
        <v>1</v>
      </c>
      <c r="C107" s="4" t="s">
        <v>17</v>
      </c>
      <c r="D107" s="4" t="s">
        <v>10</v>
      </c>
      <c r="E107" s="4" t="s">
        <v>221</v>
      </c>
      <c r="F107" s="4" t="s">
        <v>217</v>
      </c>
      <c r="G107" s="16"/>
      <c r="H107" s="19">
        <v>27895239.68</v>
      </c>
      <c r="I107" s="19">
        <f>G107+H107</f>
        <v>27895239.68</v>
      </c>
    </row>
    <row r="108" spans="1:9" ht="60">
      <c r="A108" s="9" t="s">
        <v>196</v>
      </c>
      <c r="B108" s="6" t="s">
        <v>1</v>
      </c>
      <c r="C108" s="6" t="s">
        <v>17</v>
      </c>
      <c r="D108" s="6" t="s">
        <v>10</v>
      </c>
      <c r="E108" s="6" t="s">
        <v>127</v>
      </c>
      <c r="F108" s="6"/>
      <c r="G108" s="16">
        <f>G109+G114</f>
        <v>8320009.5999999996</v>
      </c>
      <c r="H108" s="16">
        <f>H109+H114</f>
        <v>0</v>
      </c>
      <c r="I108" s="16">
        <f>I109+I114</f>
        <v>8320009.5999999996</v>
      </c>
    </row>
    <row r="109" spans="1:9" ht="48">
      <c r="A109" s="9" t="s">
        <v>88</v>
      </c>
      <c r="B109" s="6" t="s">
        <v>1</v>
      </c>
      <c r="C109" s="6" t="s">
        <v>17</v>
      </c>
      <c r="D109" s="6" t="s">
        <v>10</v>
      </c>
      <c r="E109" s="6" t="s">
        <v>165</v>
      </c>
      <c r="F109" s="6"/>
      <c r="G109" s="16">
        <f>G110+G112</f>
        <v>5829363.2000000002</v>
      </c>
      <c r="H109" s="16">
        <f>H110+H112</f>
        <v>0</v>
      </c>
      <c r="I109" s="16">
        <f>I110+I112</f>
        <v>5829363.2000000002</v>
      </c>
    </row>
    <row r="110" spans="1:9" ht="24">
      <c r="A110" s="9" t="s">
        <v>81</v>
      </c>
      <c r="B110" s="6" t="s">
        <v>1</v>
      </c>
      <c r="C110" s="6" t="s">
        <v>17</v>
      </c>
      <c r="D110" s="6" t="s">
        <v>10</v>
      </c>
      <c r="E110" s="6" t="s">
        <v>165</v>
      </c>
      <c r="F110" s="6" t="s">
        <v>73</v>
      </c>
      <c r="G110" s="16">
        <f>G111</f>
        <v>5829363.2000000002</v>
      </c>
      <c r="H110" s="16">
        <f>H111</f>
        <v>-5829363.2000000002</v>
      </c>
      <c r="I110" s="16">
        <f>I111</f>
        <v>0</v>
      </c>
    </row>
    <row r="111" spans="1:9" ht="24">
      <c r="A111" s="25" t="s">
        <v>82</v>
      </c>
      <c r="B111" s="4" t="s">
        <v>1</v>
      </c>
      <c r="C111" s="4" t="s">
        <v>17</v>
      </c>
      <c r="D111" s="4" t="s">
        <v>10</v>
      </c>
      <c r="E111" s="4" t="s">
        <v>165</v>
      </c>
      <c r="F111" s="4" t="s">
        <v>72</v>
      </c>
      <c r="G111" s="19">
        <f>4981292.8+848070.4</f>
        <v>5829363.2000000002</v>
      </c>
      <c r="H111" s="19">
        <f>-4981292.8-848070.4</f>
        <v>-5829363.2000000002</v>
      </c>
      <c r="I111" s="1">
        <f>G111+H111</f>
        <v>0</v>
      </c>
    </row>
    <row r="112" spans="1:9" ht="36">
      <c r="A112" s="9" t="s">
        <v>222</v>
      </c>
      <c r="B112" s="6" t="s">
        <v>1</v>
      </c>
      <c r="C112" s="6" t="s">
        <v>17</v>
      </c>
      <c r="D112" s="6" t="s">
        <v>10</v>
      </c>
      <c r="E112" s="6" t="s">
        <v>165</v>
      </c>
      <c r="F112" s="6" t="s">
        <v>216</v>
      </c>
      <c r="G112" s="16">
        <f>G113</f>
        <v>0</v>
      </c>
      <c r="H112" s="16">
        <f>H113</f>
        <v>5829363.2000000002</v>
      </c>
      <c r="I112" s="28">
        <f>I113</f>
        <v>5829363.2000000002</v>
      </c>
    </row>
    <row r="113" spans="1:9">
      <c r="A113" s="25" t="s">
        <v>223</v>
      </c>
      <c r="B113" s="4" t="s">
        <v>1</v>
      </c>
      <c r="C113" s="4" t="s">
        <v>17</v>
      </c>
      <c r="D113" s="4" t="s">
        <v>10</v>
      </c>
      <c r="E113" s="4" t="s">
        <v>165</v>
      </c>
      <c r="F113" s="4" t="s">
        <v>217</v>
      </c>
      <c r="G113" s="19"/>
      <c r="H113" s="19">
        <f>4981292.8+848070.4</f>
        <v>5829363.2000000002</v>
      </c>
      <c r="I113" s="1">
        <f>G113+H113</f>
        <v>5829363.2000000002</v>
      </c>
    </row>
    <row r="114" spans="1:9" ht="46.5" customHeight="1">
      <c r="A114" s="9" t="s">
        <v>89</v>
      </c>
      <c r="B114" s="6" t="s">
        <v>1</v>
      </c>
      <c r="C114" s="6" t="s">
        <v>17</v>
      </c>
      <c r="D114" s="6" t="s">
        <v>10</v>
      </c>
      <c r="E114" s="14" t="s">
        <v>166</v>
      </c>
      <c r="F114" s="6"/>
      <c r="G114" s="16">
        <f>G115+G117</f>
        <v>2490646.4</v>
      </c>
      <c r="H114" s="16">
        <f>H115+H117</f>
        <v>0</v>
      </c>
      <c r="I114" s="16">
        <f>I115+I117</f>
        <v>2490646.4</v>
      </c>
    </row>
    <row r="115" spans="1:9" ht="24">
      <c r="A115" s="9" t="s">
        <v>81</v>
      </c>
      <c r="B115" s="6" t="s">
        <v>1</v>
      </c>
      <c r="C115" s="6" t="s">
        <v>17</v>
      </c>
      <c r="D115" s="6" t="s">
        <v>10</v>
      </c>
      <c r="E115" s="14" t="s">
        <v>166</v>
      </c>
      <c r="F115" s="6" t="s">
        <v>73</v>
      </c>
      <c r="G115" s="16">
        <f>G116</f>
        <v>2490646.4</v>
      </c>
      <c r="H115" s="16">
        <f>H116</f>
        <v>-2490646.4</v>
      </c>
      <c r="I115" s="16">
        <f>I116</f>
        <v>0</v>
      </c>
    </row>
    <row r="116" spans="1:9" ht="24">
      <c r="A116" s="25" t="s">
        <v>82</v>
      </c>
      <c r="B116" s="4" t="s">
        <v>1</v>
      </c>
      <c r="C116" s="4" t="s">
        <v>17</v>
      </c>
      <c r="D116" s="4" t="s">
        <v>10</v>
      </c>
      <c r="E116" s="15" t="s">
        <v>166</v>
      </c>
      <c r="F116" s="4" t="s">
        <v>72</v>
      </c>
      <c r="G116" s="19">
        <v>2490646.4</v>
      </c>
      <c r="H116" s="19">
        <v>-2490646.4</v>
      </c>
      <c r="I116" s="1">
        <f>G116+H116</f>
        <v>0</v>
      </c>
    </row>
    <row r="117" spans="1:9" ht="36">
      <c r="A117" s="9" t="s">
        <v>222</v>
      </c>
      <c r="B117" s="6" t="s">
        <v>1</v>
      </c>
      <c r="C117" s="6" t="s">
        <v>17</v>
      </c>
      <c r="D117" s="6" t="s">
        <v>10</v>
      </c>
      <c r="E117" s="14" t="s">
        <v>166</v>
      </c>
      <c r="F117" s="6" t="s">
        <v>216</v>
      </c>
      <c r="G117" s="16">
        <f>G118</f>
        <v>0</v>
      </c>
      <c r="H117" s="16">
        <f>H118</f>
        <v>2490646.4</v>
      </c>
      <c r="I117" s="16">
        <f>I118</f>
        <v>2490646.4</v>
      </c>
    </row>
    <row r="118" spans="1:9">
      <c r="A118" s="25" t="s">
        <v>223</v>
      </c>
      <c r="B118" s="4" t="s">
        <v>1</v>
      </c>
      <c r="C118" s="4" t="s">
        <v>17</v>
      </c>
      <c r="D118" s="4" t="s">
        <v>10</v>
      </c>
      <c r="E118" s="15" t="s">
        <v>166</v>
      </c>
      <c r="F118" s="4" t="s">
        <v>217</v>
      </c>
      <c r="G118" s="19"/>
      <c r="H118" s="19">
        <v>2490646.4</v>
      </c>
      <c r="I118" s="1">
        <f>G118+H118</f>
        <v>2490646.4</v>
      </c>
    </row>
    <row r="119" spans="1:9" ht="35.25" customHeight="1">
      <c r="A119" s="9" t="s">
        <v>104</v>
      </c>
      <c r="B119" s="6" t="s">
        <v>1</v>
      </c>
      <c r="C119" s="6" t="s">
        <v>17</v>
      </c>
      <c r="D119" s="6" t="s">
        <v>10</v>
      </c>
      <c r="E119" s="6" t="s">
        <v>126</v>
      </c>
      <c r="F119" s="6"/>
      <c r="G119" s="16">
        <f>G120</f>
        <v>754000</v>
      </c>
      <c r="H119" s="16">
        <f t="shared" ref="H119:I121" si="13">H120</f>
        <v>0</v>
      </c>
      <c r="I119" s="16">
        <f t="shared" si="13"/>
        <v>754000</v>
      </c>
    </row>
    <row r="120" spans="1:9" ht="48">
      <c r="A120" s="9" t="s">
        <v>191</v>
      </c>
      <c r="B120" s="6" t="s">
        <v>1</v>
      </c>
      <c r="C120" s="6" t="s">
        <v>17</v>
      </c>
      <c r="D120" s="6" t="s">
        <v>10</v>
      </c>
      <c r="E120" s="6" t="s">
        <v>164</v>
      </c>
      <c r="F120" s="6"/>
      <c r="G120" s="16">
        <f>G121</f>
        <v>754000</v>
      </c>
      <c r="H120" s="16">
        <f t="shared" si="13"/>
        <v>0</v>
      </c>
      <c r="I120" s="16">
        <f t="shared" si="13"/>
        <v>754000</v>
      </c>
    </row>
    <row r="121" spans="1:9" ht="24">
      <c r="A121" s="9" t="s">
        <v>81</v>
      </c>
      <c r="B121" s="6" t="s">
        <v>1</v>
      </c>
      <c r="C121" s="6" t="s">
        <v>17</v>
      </c>
      <c r="D121" s="6" t="s">
        <v>10</v>
      </c>
      <c r="E121" s="6" t="s">
        <v>164</v>
      </c>
      <c r="F121" s="6" t="s">
        <v>73</v>
      </c>
      <c r="G121" s="16">
        <f>G122</f>
        <v>754000</v>
      </c>
      <c r="H121" s="16">
        <f t="shared" si="13"/>
        <v>0</v>
      </c>
      <c r="I121" s="16">
        <f t="shared" si="13"/>
        <v>754000</v>
      </c>
    </row>
    <row r="122" spans="1:9" ht="24">
      <c r="A122" s="25" t="s">
        <v>82</v>
      </c>
      <c r="B122" s="4" t="s">
        <v>1</v>
      </c>
      <c r="C122" s="4" t="s">
        <v>17</v>
      </c>
      <c r="D122" s="4" t="s">
        <v>10</v>
      </c>
      <c r="E122" s="4" t="s">
        <v>164</v>
      </c>
      <c r="F122" s="4" t="s">
        <v>72</v>
      </c>
      <c r="G122" s="19">
        <v>754000</v>
      </c>
      <c r="H122" s="1"/>
      <c r="I122" s="1">
        <f>G122+H122</f>
        <v>754000</v>
      </c>
    </row>
    <row r="123" spans="1:9" ht="48">
      <c r="A123" s="9" t="s">
        <v>143</v>
      </c>
      <c r="B123" s="6" t="s">
        <v>1</v>
      </c>
      <c r="C123" s="6" t="s">
        <v>17</v>
      </c>
      <c r="D123" s="6" t="s">
        <v>10</v>
      </c>
      <c r="E123" s="6" t="s">
        <v>128</v>
      </c>
      <c r="F123" s="6"/>
      <c r="G123" s="16">
        <f>G125+G127</f>
        <v>1000000</v>
      </c>
      <c r="H123" s="16">
        <f>H125+H127</f>
        <v>0</v>
      </c>
      <c r="I123" s="16">
        <f>I125+I127</f>
        <v>1000000</v>
      </c>
    </row>
    <row r="124" spans="1:9">
      <c r="A124" s="9" t="s">
        <v>155</v>
      </c>
      <c r="B124" s="6" t="s">
        <v>1</v>
      </c>
      <c r="C124" s="6" t="s">
        <v>17</v>
      </c>
      <c r="D124" s="6" t="s">
        <v>10</v>
      </c>
      <c r="E124" s="6" t="s">
        <v>167</v>
      </c>
      <c r="F124" s="6"/>
      <c r="G124" s="16">
        <f>G125+G128</f>
        <v>1000000</v>
      </c>
      <c r="H124" s="16">
        <f>H125+H128</f>
        <v>0</v>
      </c>
      <c r="I124" s="16">
        <f>I125+I128</f>
        <v>1000000</v>
      </c>
    </row>
    <row r="125" spans="1:9" ht="24">
      <c r="A125" s="9" t="s">
        <v>81</v>
      </c>
      <c r="B125" s="6" t="s">
        <v>1</v>
      </c>
      <c r="C125" s="6" t="s">
        <v>17</v>
      </c>
      <c r="D125" s="6" t="s">
        <v>10</v>
      </c>
      <c r="E125" s="6" t="s">
        <v>167</v>
      </c>
      <c r="F125" s="6" t="s">
        <v>73</v>
      </c>
      <c r="G125" s="18">
        <f>G126</f>
        <v>500000</v>
      </c>
      <c r="H125" s="18">
        <f>H126</f>
        <v>0</v>
      </c>
      <c r="I125" s="18">
        <f>I126</f>
        <v>500000</v>
      </c>
    </row>
    <row r="126" spans="1:9" ht="24">
      <c r="A126" s="25" t="s">
        <v>82</v>
      </c>
      <c r="B126" s="4" t="s">
        <v>1</v>
      </c>
      <c r="C126" s="4" t="s">
        <v>17</v>
      </c>
      <c r="D126" s="4" t="s">
        <v>10</v>
      </c>
      <c r="E126" s="4" t="s">
        <v>167</v>
      </c>
      <c r="F126" s="4" t="s">
        <v>72</v>
      </c>
      <c r="G126" s="17">
        <v>500000</v>
      </c>
      <c r="H126" s="1"/>
      <c r="I126" s="1">
        <f>G126+H126</f>
        <v>500000</v>
      </c>
    </row>
    <row r="127" spans="1:9">
      <c r="A127" s="9" t="s">
        <v>58</v>
      </c>
      <c r="B127" s="6" t="s">
        <v>1</v>
      </c>
      <c r="C127" s="6" t="s">
        <v>17</v>
      </c>
      <c r="D127" s="6" t="s">
        <v>10</v>
      </c>
      <c r="E127" s="6" t="s">
        <v>167</v>
      </c>
      <c r="F127" s="6" t="s">
        <v>54</v>
      </c>
      <c r="G127" s="18">
        <f>G128</f>
        <v>500000</v>
      </c>
      <c r="H127" s="18">
        <f>H128</f>
        <v>0</v>
      </c>
      <c r="I127" s="18">
        <f>I128</f>
        <v>500000</v>
      </c>
    </row>
    <row r="128" spans="1:9" ht="36">
      <c r="A128" s="25" t="s">
        <v>95</v>
      </c>
      <c r="B128" s="4" t="s">
        <v>1</v>
      </c>
      <c r="C128" s="4" t="s">
        <v>17</v>
      </c>
      <c r="D128" s="4" t="s">
        <v>10</v>
      </c>
      <c r="E128" s="4" t="s">
        <v>167</v>
      </c>
      <c r="F128" s="4" t="s">
        <v>2</v>
      </c>
      <c r="G128" s="17">
        <v>500000</v>
      </c>
      <c r="H128" s="1"/>
      <c r="I128" s="1">
        <f>G128+H128</f>
        <v>500000</v>
      </c>
    </row>
    <row r="129" spans="1:9">
      <c r="A129" s="9" t="s">
        <v>45</v>
      </c>
      <c r="B129" s="6" t="s">
        <v>1</v>
      </c>
      <c r="C129" s="6" t="s">
        <v>17</v>
      </c>
      <c r="D129" s="6" t="s">
        <v>10</v>
      </c>
      <c r="E129" s="6" t="s">
        <v>131</v>
      </c>
      <c r="F129" s="6"/>
      <c r="G129" s="16">
        <f>G130</f>
        <v>400000</v>
      </c>
      <c r="H129" s="16">
        <f t="shared" ref="H129:I131" si="14">H130</f>
        <v>0</v>
      </c>
      <c r="I129" s="16">
        <f t="shared" si="14"/>
        <v>400000</v>
      </c>
    </row>
    <row r="130" spans="1:9">
      <c r="A130" s="9" t="s">
        <v>155</v>
      </c>
      <c r="B130" s="6" t="s">
        <v>1</v>
      </c>
      <c r="C130" s="6" t="s">
        <v>17</v>
      </c>
      <c r="D130" s="6" t="s">
        <v>10</v>
      </c>
      <c r="E130" s="6" t="s">
        <v>182</v>
      </c>
      <c r="F130" s="6"/>
      <c r="G130" s="16">
        <f>G131</f>
        <v>400000</v>
      </c>
      <c r="H130" s="16">
        <f t="shared" si="14"/>
        <v>0</v>
      </c>
      <c r="I130" s="16">
        <f t="shared" si="14"/>
        <v>400000</v>
      </c>
    </row>
    <row r="131" spans="1:9" ht="24">
      <c r="A131" s="9" t="s">
        <v>81</v>
      </c>
      <c r="B131" s="4" t="s">
        <v>1</v>
      </c>
      <c r="C131" s="4" t="s">
        <v>17</v>
      </c>
      <c r="D131" s="4" t="s">
        <v>10</v>
      </c>
      <c r="E131" s="6" t="s">
        <v>182</v>
      </c>
      <c r="F131" s="6" t="s">
        <v>73</v>
      </c>
      <c r="G131" s="18">
        <f>G132</f>
        <v>400000</v>
      </c>
      <c r="H131" s="18">
        <f t="shared" si="14"/>
        <v>0</v>
      </c>
      <c r="I131" s="18">
        <f t="shared" si="14"/>
        <v>400000</v>
      </c>
    </row>
    <row r="132" spans="1:9" ht="24">
      <c r="A132" s="25" t="s">
        <v>82</v>
      </c>
      <c r="B132" s="4" t="s">
        <v>1</v>
      </c>
      <c r="C132" s="4" t="s">
        <v>17</v>
      </c>
      <c r="D132" s="4" t="s">
        <v>10</v>
      </c>
      <c r="E132" s="4" t="s">
        <v>182</v>
      </c>
      <c r="F132" s="4" t="s">
        <v>72</v>
      </c>
      <c r="G132" s="17">
        <v>400000</v>
      </c>
      <c r="H132" s="1"/>
      <c r="I132" s="1">
        <f>G132+H132</f>
        <v>400000</v>
      </c>
    </row>
    <row r="133" spans="1:9">
      <c r="A133" s="9" t="s">
        <v>46</v>
      </c>
      <c r="B133" s="6" t="s">
        <v>1</v>
      </c>
      <c r="C133" s="6" t="s">
        <v>17</v>
      </c>
      <c r="D133" s="6" t="s">
        <v>18</v>
      </c>
      <c r="E133" s="6"/>
      <c r="F133" s="6"/>
      <c r="G133" s="16">
        <f>G134+G141+G150</f>
        <v>18600000</v>
      </c>
      <c r="H133" s="16">
        <f>H134+H141+H150</f>
        <v>27810637.800000001</v>
      </c>
      <c r="I133" s="16">
        <f>I134+I141+I150</f>
        <v>46410637.799999997</v>
      </c>
    </row>
    <row r="134" spans="1:9" ht="48">
      <c r="A134" s="9" t="s">
        <v>105</v>
      </c>
      <c r="B134" s="6" t="s">
        <v>1</v>
      </c>
      <c r="C134" s="6" t="s">
        <v>17</v>
      </c>
      <c r="D134" s="6" t="s">
        <v>18</v>
      </c>
      <c r="E134" s="6" t="s">
        <v>132</v>
      </c>
      <c r="F134" s="6"/>
      <c r="G134" s="16">
        <f>G135+G138</f>
        <v>5000000</v>
      </c>
      <c r="H134" s="16">
        <f>H135+H138</f>
        <v>25000000</v>
      </c>
      <c r="I134" s="16">
        <f>I135+I138</f>
        <v>30000000</v>
      </c>
    </row>
    <row r="135" spans="1:9">
      <c r="A135" s="9" t="s">
        <v>53</v>
      </c>
      <c r="B135" s="6" t="s">
        <v>1</v>
      </c>
      <c r="C135" s="6" t="s">
        <v>17</v>
      </c>
      <c r="D135" s="6" t="s">
        <v>18</v>
      </c>
      <c r="E135" s="6" t="s">
        <v>169</v>
      </c>
      <c r="F135" s="6"/>
      <c r="G135" s="16">
        <f t="shared" ref="G135:I136" si="15">G136</f>
        <v>5000000</v>
      </c>
      <c r="H135" s="16">
        <f t="shared" si="15"/>
        <v>0</v>
      </c>
      <c r="I135" s="16">
        <f t="shared" si="15"/>
        <v>5000000</v>
      </c>
    </row>
    <row r="136" spans="1:9" ht="24">
      <c r="A136" s="9" t="s">
        <v>81</v>
      </c>
      <c r="B136" s="6" t="s">
        <v>1</v>
      </c>
      <c r="C136" s="6" t="s">
        <v>17</v>
      </c>
      <c r="D136" s="6" t="s">
        <v>18</v>
      </c>
      <c r="E136" s="6" t="s">
        <v>169</v>
      </c>
      <c r="F136" s="6" t="s">
        <v>73</v>
      </c>
      <c r="G136" s="16">
        <f t="shared" si="15"/>
        <v>5000000</v>
      </c>
      <c r="H136" s="16">
        <f t="shared" si="15"/>
        <v>0</v>
      </c>
      <c r="I136" s="16">
        <f t="shared" si="15"/>
        <v>5000000</v>
      </c>
    </row>
    <row r="137" spans="1:9" ht="24">
      <c r="A137" s="25" t="s">
        <v>82</v>
      </c>
      <c r="B137" s="4" t="s">
        <v>1</v>
      </c>
      <c r="C137" s="4" t="s">
        <v>17</v>
      </c>
      <c r="D137" s="4" t="s">
        <v>18</v>
      </c>
      <c r="E137" s="4" t="s">
        <v>169</v>
      </c>
      <c r="F137" s="4" t="s">
        <v>72</v>
      </c>
      <c r="G137" s="17">
        <v>5000000</v>
      </c>
      <c r="H137" s="1"/>
      <c r="I137" s="1">
        <f>G137+H137</f>
        <v>5000000</v>
      </c>
    </row>
    <row r="138" spans="1:9" ht="24.75" customHeight="1">
      <c r="A138" s="9" t="s">
        <v>244</v>
      </c>
      <c r="B138" s="6" t="s">
        <v>1</v>
      </c>
      <c r="C138" s="6" t="s">
        <v>17</v>
      </c>
      <c r="D138" s="6" t="s">
        <v>18</v>
      </c>
      <c r="E138" s="6" t="s">
        <v>243</v>
      </c>
      <c r="F138" s="6"/>
      <c r="G138" s="18">
        <f t="shared" ref="G138:I139" si="16">G139</f>
        <v>0</v>
      </c>
      <c r="H138" s="18">
        <f t="shared" si="16"/>
        <v>25000000</v>
      </c>
      <c r="I138" s="18">
        <f t="shared" si="16"/>
        <v>25000000</v>
      </c>
    </row>
    <row r="139" spans="1:9" ht="36">
      <c r="A139" s="9" t="s">
        <v>222</v>
      </c>
      <c r="B139" s="6" t="s">
        <v>1</v>
      </c>
      <c r="C139" s="6" t="s">
        <v>17</v>
      </c>
      <c r="D139" s="6" t="s">
        <v>18</v>
      </c>
      <c r="E139" s="6" t="s">
        <v>243</v>
      </c>
      <c r="F139" s="6" t="s">
        <v>216</v>
      </c>
      <c r="G139" s="18">
        <f t="shared" si="16"/>
        <v>0</v>
      </c>
      <c r="H139" s="18">
        <f t="shared" si="16"/>
        <v>25000000</v>
      </c>
      <c r="I139" s="18">
        <f t="shared" si="16"/>
        <v>25000000</v>
      </c>
    </row>
    <row r="140" spans="1:9">
      <c r="A140" s="25" t="s">
        <v>223</v>
      </c>
      <c r="B140" s="4" t="s">
        <v>1</v>
      </c>
      <c r="C140" s="4" t="s">
        <v>17</v>
      </c>
      <c r="D140" s="4" t="s">
        <v>18</v>
      </c>
      <c r="E140" s="4" t="s">
        <v>243</v>
      </c>
      <c r="F140" s="4" t="s">
        <v>217</v>
      </c>
      <c r="G140" s="17"/>
      <c r="H140" s="1">
        <v>25000000</v>
      </c>
      <c r="I140" s="1">
        <f>G140+H140</f>
        <v>25000000</v>
      </c>
    </row>
    <row r="141" spans="1:9" ht="48">
      <c r="A141" s="7" t="s">
        <v>199</v>
      </c>
      <c r="B141" s="6" t="s">
        <v>1</v>
      </c>
      <c r="C141" s="6" t="s">
        <v>17</v>
      </c>
      <c r="D141" s="6" t="s">
        <v>18</v>
      </c>
      <c r="E141" s="5" t="s">
        <v>133</v>
      </c>
      <c r="F141" s="6"/>
      <c r="G141" s="18">
        <f>G142+G147</f>
        <v>10000000</v>
      </c>
      <c r="H141" s="18">
        <f>H142+H147</f>
        <v>2810637.8</v>
      </c>
      <c r="I141" s="18">
        <f>I142+I147</f>
        <v>12810637.800000001</v>
      </c>
    </row>
    <row r="142" spans="1:9" ht="36">
      <c r="A142" s="9" t="s">
        <v>197</v>
      </c>
      <c r="B142" s="6" t="s">
        <v>1</v>
      </c>
      <c r="C142" s="6" t="s">
        <v>17</v>
      </c>
      <c r="D142" s="6" t="s">
        <v>18</v>
      </c>
      <c r="E142" s="6" t="s">
        <v>170</v>
      </c>
      <c r="F142" s="4"/>
      <c r="G142" s="18">
        <f>G143+G145</f>
        <v>10000000</v>
      </c>
      <c r="H142" s="18">
        <f>H143+H145</f>
        <v>0</v>
      </c>
      <c r="I142" s="18">
        <f>I143+I145</f>
        <v>10000000</v>
      </c>
    </row>
    <row r="143" spans="1:9" ht="24">
      <c r="A143" s="9" t="s">
        <v>81</v>
      </c>
      <c r="B143" s="6" t="s">
        <v>1</v>
      </c>
      <c r="C143" s="6" t="s">
        <v>17</v>
      </c>
      <c r="D143" s="6" t="s">
        <v>18</v>
      </c>
      <c r="E143" s="6" t="s">
        <v>170</v>
      </c>
      <c r="F143" s="6" t="s">
        <v>73</v>
      </c>
      <c r="G143" s="18">
        <f>G144</f>
        <v>10000000</v>
      </c>
      <c r="H143" s="18">
        <f>H144</f>
        <v>-10000000</v>
      </c>
      <c r="I143" s="18">
        <f>I144</f>
        <v>0</v>
      </c>
    </row>
    <row r="144" spans="1:9" ht="24">
      <c r="A144" s="25" t="s">
        <v>82</v>
      </c>
      <c r="B144" s="4" t="s">
        <v>1</v>
      </c>
      <c r="C144" s="4" t="s">
        <v>17</v>
      </c>
      <c r="D144" s="4" t="s">
        <v>18</v>
      </c>
      <c r="E144" s="4" t="s">
        <v>170</v>
      </c>
      <c r="F144" s="4" t="s">
        <v>72</v>
      </c>
      <c r="G144" s="17">
        <v>10000000</v>
      </c>
      <c r="H144" s="1">
        <v>-10000000</v>
      </c>
      <c r="I144" s="1">
        <f>G144+H144</f>
        <v>0</v>
      </c>
    </row>
    <row r="145" spans="1:9">
      <c r="A145" s="9" t="s">
        <v>84</v>
      </c>
      <c r="B145" s="6" t="s">
        <v>1</v>
      </c>
      <c r="C145" s="6" t="s">
        <v>17</v>
      </c>
      <c r="D145" s="6" t="s">
        <v>18</v>
      </c>
      <c r="E145" s="6" t="s">
        <v>170</v>
      </c>
      <c r="F145" s="6" t="s">
        <v>54</v>
      </c>
      <c r="G145" s="18">
        <f>G146</f>
        <v>0</v>
      </c>
      <c r="H145" s="18">
        <f>H146</f>
        <v>10000000</v>
      </c>
      <c r="I145" s="18">
        <f>I146</f>
        <v>10000000</v>
      </c>
    </row>
    <row r="146" spans="1:9" ht="40.5" customHeight="1">
      <c r="A146" s="25" t="s">
        <v>235</v>
      </c>
      <c r="B146" s="4" t="s">
        <v>1</v>
      </c>
      <c r="C146" s="4" t="s">
        <v>17</v>
      </c>
      <c r="D146" s="4" t="s">
        <v>18</v>
      </c>
      <c r="E146" s="4" t="s">
        <v>170</v>
      </c>
      <c r="F146" s="4" t="s">
        <v>234</v>
      </c>
      <c r="G146" s="17"/>
      <c r="H146" s="1">
        <v>10000000</v>
      </c>
      <c r="I146" s="1">
        <f>G146+H146</f>
        <v>10000000</v>
      </c>
    </row>
    <row r="147" spans="1:9">
      <c r="A147" s="9" t="s">
        <v>53</v>
      </c>
      <c r="B147" s="6" t="s">
        <v>1</v>
      </c>
      <c r="C147" s="6" t="s">
        <v>17</v>
      </c>
      <c r="D147" s="6" t="s">
        <v>18</v>
      </c>
      <c r="E147" s="5" t="s">
        <v>238</v>
      </c>
      <c r="F147" s="6"/>
      <c r="G147" s="18">
        <f t="shared" ref="G147:I148" si="17">G148</f>
        <v>0</v>
      </c>
      <c r="H147" s="18">
        <f t="shared" si="17"/>
        <v>2810637.8</v>
      </c>
      <c r="I147" s="18">
        <f t="shared" si="17"/>
        <v>2810637.8</v>
      </c>
    </row>
    <row r="148" spans="1:9" ht="24">
      <c r="A148" s="9" t="s">
        <v>81</v>
      </c>
      <c r="B148" s="6" t="s">
        <v>1</v>
      </c>
      <c r="C148" s="6" t="s">
        <v>17</v>
      </c>
      <c r="D148" s="6" t="s">
        <v>18</v>
      </c>
      <c r="E148" s="5" t="s">
        <v>238</v>
      </c>
      <c r="F148" s="6" t="s">
        <v>73</v>
      </c>
      <c r="G148" s="18">
        <f t="shared" si="17"/>
        <v>0</v>
      </c>
      <c r="H148" s="18">
        <f t="shared" si="17"/>
        <v>2810637.8</v>
      </c>
      <c r="I148" s="18">
        <f t="shared" si="17"/>
        <v>2810637.8</v>
      </c>
    </row>
    <row r="149" spans="1:9" ht="24">
      <c r="A149" s="25" t="s">
        <v>82</v>
      </c>
      <c r="B149" s="4" t="s">
        <v>1</v>
      </c>
      <c r="C149" s="4" t="s">
        <v>17</v>
      </c>
      <c r="D149" s="4" t="s">
        <v>18</v>
      </c>
      <c r="E149" s="11" t="s">
        <v>238</v>
      </c>
      <c r="F149" s="4" t="s">
        <v>72</v>
      </c>
      <c r="G149" s="17"/>
      <c r="H149" s="1">
        <f>1380637.8+1430000</f>
        <v>2810637.8</v>
      </c>
      <c r="I149" s="1">
        <f>G149+H149</f>
        <v>2810637.8</v>
      </c>
    </row>
    <row r="150" spans="1:9" ht="37.5" customHeight="1">
      <c r="A150" s="9" t="s">
        <v>106</v>
      </c>
      <c r="B150" s="6" t="s">
        <v>1</v>
      </c>
      <c r="C150" s="6" t="s">
        <v>17</v>
      </c>
      <c r="D150" s="6" t="s">
        <v>18</v>
      </c>
      <c r="E150" s="6" t="s">
        <v>136</v>
      </c>
      <c r="F150" s="6"/>
      <c r="G150" s="18">
        <f>G151</f>
        <v>3600000</v>
      </c>
      <c r="H150" s="18">
        <f t="shared" ref="H150:I152" si="18">H151</f>
        <v>0</v>
      </c>
      <c r="I150" s="18">
        <f t="shared" si="18"/>
        <v>3600000</v>
      </c>
    </row>
    <row r="151" spans="1:9">
      <c r="A151" s="9" t="s">
        <v>53</v>
      </c>
      <c r="B151" s="6" t="s">
        <v>1</v>
      </c>
      <c r="C151" s="6" t="s">
        <v>17</v>
      </c>
      <c r="D151" s="6" t="s">
        <v>18</v>
      </c>
      <c r="E151" s="6" t="s">
        <v>173</v>
      </c>
      <c r="F151" s="6"/>
      <c r="G151" s="18">
        <f>G152</f>
        <v>3600000</v>
      </c>
      <c r="H151" s="18">
        <f t="shared" si="18"/>
        <v>0</v>
      </c>
      <c r="I151" s="18">
        <f t="shared" si="18"/>
        <v>3600000</v>
      </c>
    </row>
    <row r="152" spans="1:9" ht="24">
      <c r="A152" s="9" t="s">
        <v>81</v>
      </c>
      <c r="B152" s="6" t="s">
        <v>1</v>
      </c>
      <c r="C152" s="6" t="s">
        <v>17</v>
      </c>
      <c r="D152" s="6" t="s">
        <v>18</v>
      </c>
      <c r="E152" s="6" t="s">
        <v>173</v>
      </c>
      <c r="F152" s="6" t="s">
        <v>73</v>
      </c>
      <c r="G152" s="18">
        <f>G153</f>
        <v>3600000</v>
      </c>
      <c r="H152" s="18">
        <f t="shared" si="18"/>
        <v>0</v>
      </c>
      <c r="I152" s="18">
        <f t="shared" si="18"/>
        <v>3600000</v>
      </c>
    </row>
    <row r="153" spans="1:9" ht="24">
      <c r="A153" s="25" t="s">
        <v>82</v>
      </c>
      <c r="B153" s="4" t="s">
        <v>1</v>
      </c>
      <c r="C153" s="4" t="s">
        <v>17</v>
      </c>
      <c r="D153" s="4" t="s">
        <v>18</v>
      </c>
      <c r="E153" s="4" t="s">
        <v>173</v>
      </c>
      <c r="F153" s="4" t="s">
        <v>72</v>
      </c>
      <c r="G153" s="17">
        <v>3600000</v>
      </c>
      <c r="H153" s="1"/>
      <c r="I153" s="1">
        <f>G153+H153</f>
        <v>3600000</v>
      </c>
    </row>
    <row r="154" spans="1:9">
      <c r="A154" s="9" t="s">
        <v>47</v>
      </c>
      <c r="B154" s="6" t="s">
        <v>1</v>
      </c>
      <c r="C154" s="6" t="s">
        <v>17</v>
      </c>
      <c r="D154" s="6" t="s">
        <v>11</v>
      </c>
      <c r="E154" s="6"/>
      <c r="F154" s="6"/>
      <c r="G154" s="16">
        <f>G155</f>
        <v>34806399</v>
      </c>
      <c r="H154" s="16">
        <f>H155</f>
        <v>0</v>
      </c>
      <c r="I154" s="16">
        <f>I155</f>
        <v>34806399</v>
      </c>
    </row>
    <row r="155" spans="1:9" ht="35.25" customHeight="1">
      <c r="A155" s="9" t="s">
        <v>107</v>
      </c>
      <c r="B155" s="6" t="s">
        <v>1</v>
      </c>
      <c r="C155" s="6" t="s">
        <v>17</v>
      </c>
      <c r="D155" s="6" t="s">
        <v>11</v>
      </c>
      <c r="E155" s="6" t="s">
        <v>140</v>
      </c>
      <c r="F155" s="4"/>
      <c r="G155" s="16">
        <f>G156+G161+G164+G169</f>
        <v>34806399</v>
      </c>
      <c r="H155" s="16">
        <f>H156+H161+H164+H169</f>
        <v>0</v>
      </c>
      <c r="I155" s="16">
        <f>I156+I161+I164+I169</f>
        <v>34806399</v>
      </c>
    </row>
    <row r="156" spans="1:9">
      <c r="A156" s="9" t="s">
        <v>48</v>
      </c>
      <c r="B156" s="4" t="s">
        <v>1</v>
      </c>
      <c r="C156" s="4" t="s">
        <v>17</v>
      </c>
      <c r="D156" s="4" t="s">
        <v>11</v>
      </c>
      <c r="E156" s="6" t="s">
        <v>176</v>
      </c>
      <c r="F156" s="4"/>
      <c r="G156" s="16">
        <f>G157+G159</f>
        <v>13600000</v>
      </c>
      <c r="H156" s="16">
        <f>H157+H159</f>
        <v>0</v>
      </c>
      <c r="I156" s="16">
        <f>I157+I159</f>
        <v>13600000</v>
      </c>
    </row>
    <row r="157" spans="1:9" ht="24">
      <c r="A157" s="9" t="s">
        <v>81</v>
      </c>
      <c r="B157" s="6" t="s">
        <v>1</v>
      </c>
      <c r="C157" s="6" t="s">
        <v>17</v>
      </c>
      <c r="D157" s="6" t="s">
        <v>11</v>
      </c>
      <c r="E157" s="6" t="s">
        <v>176</v>
      </c>
      <c r="F157" s="6" t="s">
        <v>73</v>
      </c>
      <c r="G157" s="16">
        <f>G158</f>
        <v>12000000</v>
      </c>
      <c r="H157" s="16">
        <f>H158</f>
        <v>0</v>
      </c>
      <c r="I157" s="16">
        <f>I158</f>
        <v>12000000</v>
      </c>
    </row>
    <row r="158" spans="1:9" ht="24">
      <c r="A158" s="25" t="s">
        <v>82</v>
      </c>
      <c r="B158" s="4" t="s">
        <v>1</v>
      </c>
      <c r="C158" s="4" t="s">
        <v>17</v>
      </c>
      <c r="D158" s="4" t="s">
        <v>11</v>
      </c>
      <c r="E158" s="6" t="s">
        <v>176</v>
      </c>
      <c r="F158" s="4" t="s">
        <v>72</v>
      </c>
      <c r="G158" s="19">
        <v>12000000</v>
      </c>
      <c r="H158" s="1"/>
      <c r="I158" s="1">
        <f>G158+H158</f>
        <v>12000000</v>
      </c>
    </row>
    <row r="159" spans="1:9">
      <c r="A159" s="9" t="s">
        <v>58</v>
      </c>
      <c r="B159" s="6" t="s">
        <v>1</v>
      </c>
      <c r="C159" s="6" t="s">
        <v>17</v>
      </c>
      <c r="D159" s="6" t="s">
        <v>11</v>
      </c>
      <c r="E159" s="6" t="s">
        <v>176</v>
      </c>
      <c r="F159" s="6" t="s">
        <v>54</v>
      </c>
      <c r="G159" s="16">
        <f>G160</f>
        <v>1600000</v>
      </c>
      <c r="H159" s="16">
        <f>H160</f>
        <v>0</v>
      </c>
      <c r="I159" s="16">
        <f>I160</f>
        <v>1600000</v>
      </c>
    </row>
    <row r="160" spans="1:9" ht="36">
      <c r="A160" s="25" t="s">
        <v>95</v>
      </c>
      <c r="B160" s="4" t="s">
        <v>1</v>
      </c>
      <c r="C160" s="4" t="s">
        <v>17</v>
      </c>
      <c r="D160" s="4" t="s">
        <v>11</v>
      </c>
      <c r="E160" s="6" t="s">
        <v>176</v>
      </c>
      <c r="F160" s="4" t="s">
        <v>2</v>
      </c>
      <c r="G160" s="19">
        <v>1600000</v>
      </c>
      <c r="H160" s="1"/>
      <c r="I160" s="1">
        <f>G160+H160</f>
        <v>1600000</v>
      </c>
    </row>
    <row r="161" spans="1:9">
      <c r="A161" s="9" t="s">
        <v>31</v>
      </c>
      <c r="B161" s="6" t="s">
        <v>1</v>
      </c>
      <c r="C161" s="6" t="s">
        <v>17</v>
      </c>
      <c r="D161" s="6" t="s">
        <v>11</v>
      </c>
      <c r="E161" s="6" t="s">
        <v>177</v>
      </c>
      <c r="F161" s="4"/>
      <c r="G161" s="16">
        <f t="shared" ref="G161:I162" si="19">G162</f>
        <v>2765538</v>
      </c>
      <c r="H161" s="16">
        <f t="shared" si="19"/>
        <v>0</v>
      </c>
      <c r="I161" s="16">
        <f t="shared" si="19"/>
        <v>2765538</v>
      </c>
    </row>
    <row r="162" spans="1:9" ht="24">
      <c r="A162" s="9" t="s">
        <v>81</v>
      </c>
      <c r="B162" s="6" t="s">
        <v>1</v>
      </c>
      <c r="C162" s="6" t="s">
        <v>17</v>
      </c>
      <c r="D162" s="6" t="s">
        <v>11</v>
      </c>
      <c r="E162" s="6" t="s">
        <v>177</v>
      </c>
      <c r="F162" s="6" t="s">
        <v>73</v>
      </c>
      <c r="G162" s="16">
        <f t="shared" si="19"/>
        <v>2765538</v>
      </c>
      <c r="H162" s="16">
        <f t="shared" si="19"/>
        <v>0</v>
      </c>
      <c r="I162" s="16">
        <f t="shared" si="19"/>
        <v>2765538</v>
      </c>
    </row>
    <row r="163" spans="1:9" ht="24">
      <c r="A163" s="25" t="s">
        <v>82</v>
      </c>
      <c r="B163" s="4" t="s">
        <v>1</v>
      </c>
      <c r="C163" s="4" t="s">
        <v>17</v>
      </c>
      <c r="D163" s="4" t="s">
        <v>11</v>
      </c>
      <c r="E163" s="6" t="s">
        <v>177</v>
      </c>
      <c r="F163" s="4" t="s">
        <v>72</v>
      </c>
      <c r="G163" s="19">
        <v>2765538</v>
      </c>
      <c r="H163" s="1"/>
      <c r="I163" s="1">
        <f>G163+H163</f>
        <v>2765538</v>
      </c>
    </row>
    <row r="164" spans="1:9">
      <c r="A164" s="9" t="s">
        <v>30</v>
      </c>
      <c r="B164" s="6" t="s">
        <v>1</v>
      </c>
      <c r="C164" s="6" t="s">
        <v>17</v>
      </c>
      <c r="D164" s="6" t="s">
        <v>11</v>
      </c>
      <c r="E164" s="6" t="s">
        <v>178</v>
      </c>
      <c r="F164" s="4"/>
      <c r="G164" s="16">
        <f>G165+G167</f>
        <v>1674417</v>
      </c>
      <c r="H164" s="16">
        <f>H165+H167</f>
        <v>0</v>
      </c>
      <c r="I164" s="16">
        <f>I165+I167</f>
        <v>1674417</v>
      </c>
    </row>
    <row r="165" spans="1:9" ht="24">
      <c r="A165" s="9" t="s">
        <v>81</v>
      </c>
      <c r="B165" s="6" t="s">
        <v>1</v>
      </c>
      <c r="C165" s="6" t="s">
        <v>17</v>
      </c>
      <c r="D165" s="6" t="s">
        <v>11</v>
      </c>
      <c r="E165" s="6" t="s">
        <v>178</v>
      </c>
      <c r="F165" s="6" t="s">
        <v>73</v>
      </c>
      <c r="G165" s="16">
        <f>G166</f>
        <v>1674417</v>
      </c>
      <c r="H165" s="16">
        <f>H166</f>
        <v>-1424417</v>
      </c>
      <c r="I165" s="16">
        <f>I166</f>
        <v>250000</v>
      </c>
    </row>
    <row r="166" spans="1:9" ht="24">
      <c r="A166" s="25" t="s">
        <v>82</v>
      </c>
      <c r="B166" s="4" t="s">
        <v>1</v>
      </c>
      <c r="C166" s="4" t="s">
        <v>17</v>
      </c>
      <c r="D166" s="4" t="s">
        <v>11</v>
      </c>
      <c r="E166" s="4" t="s">
        <v>178</v>
      </c>
      <c r="F166" s="4" t="s">
        <v>72</v>
      </c>
      <c r="G166" s="19">
        <v>1674417</v>
      </c>
      <c r="H166" s="1">
        <v>-1424417</v>
      </c>
      <c r="I166" s="1">
        <f>G166+H166</f>
        <v>250000</v>
      </c>
    </row>
    <row r="167" spans="1:9">
      <c r="A167" s="9" t="s">
        <v>58</v>
      </c>
      <c r="B167" s="6" t="s">
        <v>1</v>
      </c>
      <c r="C167" s="6" t="s">
        <v>17</v>
      </c>
      <c r="D167" s="6" t="s">
        <v>11</v>
      </c>
      <c r="E167" s="6" t="s">
        <v>178</v>
      </c>
      <c r="F167" s="6" t="s">
        <v>54</v>
      </c>
      <c r="G167" s="16">
        <f>G168</f>
        <v>0</v>
      </c>
      <c r="H167" s="16">
        <f>H168</f>
        <v>1424417</v>
      </c>
      <c r="I167" s="16">
        <f>I168</f>
        <v>1424417</v>
      </c>
    </row>
    <row r="168" spans="1:9" ht="36">
      <c r="A168" s="25" t="s">
        <v>95</v>
      </c>
      <c r="B168" s="4" t="s">
        <v>1</v>
      </c>
      <c r="C168" s="4" t="s">
        <v>17</v>
      </c>
      <c r="D168" s="4" t="s">
        <v>11</v>
      </c>
      <c r="E168" s="4" t="s">
        <v>178</v>
      </c>
      <c r="F168" s="4" t="s">
        <v>2</v>
      </c>
      <c r="G168" s="19"/>
      <c r="H168" s="1">
        <v>1424417</v>
      </c>
      <c r="I168" s="1">
        <f>G168+H168</f>
        <v>1424417</v>
      </c>
    </row>
    <row r="169" spans="1:9" ht="15.75" customHeight="1">
      <c r="A169" s="9" t="s">
        <v>57</v>
      </c>
      <c r="B169" s="6" t="s">
        <v>1</v>
      </c>
      <c r="C169" s="6" t="s">
        <v>17</v>
      </c>
      <c r="D169" s="6" t="s">
        <v>11</v>
      </c>
      <c r="E169" s="6" t="s">
        <v>179</v>
      </c>
      <c r="F169" s="4"/>
      <c r="G169" s="16">
        <f>G170+G172</f>
        <v>16766444</v>
      </c>
      <c r="H169" s="16">
        <f>H170+H172</f>
        <v>0</v>
      </c>
      <c r="I169" s="16">
        <f>I170+I172</f>
        <v>16766444</v>
      </c>
    </row>
    <row r="170" spans="1:9" ht="24">
      <c r="A170" s="9" t="s">
        <v>81</v>
      </c>
      <c r="B170" s="6" t="s">
        <v>1</v>
      </c>
      <c r="C170" s="6" t="s">
        <v>17</v>
      </c>
      <c r="D170" s="6" t="s">
        <v>11</v>
      </c>
      <c r="E170" s="6" t="s">
        <v>179</v>
      </c>
      <c r="F170" s="6" t="s">
        <v>73</v>
      </c>
      <c r="G170" s="16">
        <f>G171</f>
        <v>15626444</v>
      </c>
      <c r="H170" s="16">
        <f>H171</f>
        <v>0</v>
      </c>
      <c r="I170" s="16">
        <f>I171</f>
        <v>15626444</v>
      </c>
    </row>
    <row r="171" spans="1:9" ht="24">
      <c r="A171" s="25" t="s">
        <v>82</v>
      </c>
      <c r="B171" s="4" t="s">
        <v>1</v>
      </c>
      <c r="C171" s="4" t="s">
        <v>17</v>
      </c>
      <c r="D171" s="4" t="s">
        <v>11</v>
      </c>
      <c r="E171" s="4" t="s">
        <v>179</v>
      </c>
      <c r="F171" s="4" t="s">
        <v>72</v>
      </c>
      <c r="G171" s="17">
        <v>15626444</v>
      </c>
      <c r="H171" s="1"/>
      <c r="I171" s="1">
        <f>G171+H171</f>
        <v>15626444</v>
      </c>
    </row>
    <row r="172" spans="1:9">
      <c r="A172" s="9" t="s">
        <v>58</v>
      </c>
      <c r="B172" s="6" t="s">
        <v>1</v>
      </c>
      <c r="C172" s="6" t="s">
        <v>17</v>
      </c>
      <c r="D172" s="6" t="s">
        <v>11</v>
      </c>
      <c r="E172" s="6" t="s">
        <v>179</v>
      </c>
      <c r="F172" s="6" t="s">
        <v>54</v>
      </c>
      <c r="G172" s="18">
        <f>G173</f>
        <v>1140000</v>
      </c>
      <c r="H172" s="18">
        <f>H173</f>
        <v>0</v>
      </c>
      <c r="I172" s="18">
        <f>I173</f>
        <v>1140000</v>
      </c>
    </row>
    <row r="173" spans="1:9" ht="36">
      <c r="A173" s="25" t="s">
        <v>95</v>
      </c>
      <c r="B173" s="4" t="s">
        <v>1</v>
      </c>
      <c r="C173" s="4" t="s">
        <v>17</v>
      </c>
      <c r="D173" s="4" t="s">
        <v>11</v>
      </c>
      <c r="E173" s="4" t="s">
        <v>179</v>
      </c>
      <c r="F173" s="4" t="s">
        <v>2</v>
      </c>
      <c r="G173" s="17">
        <v>1140000</v>
      </c>
      <c r="H173" s="1"/>
      <c r="I173" s="1">
        <f>G173+H173</f>
        <v>1140000</v>
      </c>
    </row>
    <row r="174" spans="1:9">
      <c r="A174" s="9" t="s">
        <v>32</v>
      </c>
      <c r="B174" s="6" t="s">
        <v>1</v>
      </c>
      <c r="C174" s="6" t="s">
        <v>19</v>
      </c>
      <c r="D174" s="6"/>
      <c r="E174" s="6"/>
      <c r="F174" s="6"/>
      <c r="G174" s="16">
        <f>G175</f>
        <v>45167000</v>
      </c>
      <c r="H174" s="16">
        <f>H175</f>
        <v>3600000</v>
      </c>
      <c r="I174" s="16">
        <f>I175</f>
        <v>48767000</v>
      </c>
    </row>
    <row r="175" spans="1:9">
      <c r="A175" s="9" t="s">
        <v>33</v>
      </c>
      <c r="B175" s="6" t="s">
        <v>1</v>
      </c>
      <c r="C175" s="6" t="s">
        <v>19</v>
      </c>
      <c r="D175" s="6" t="s">
        <v>10</v>
      </c>
      <c r="E175" s="6"/>
      <c r="F175" s="6"/>
      <c r="G175" s="16">
        <f>G176+G180+G212</f>
        <v>45167000</v>
      </c>
      <c r="H175" s="16">
        <f>H176+H180+H212</f>
        <v>3600000</v>
      </c>
      <c r="I175" s="16">
        <f>I176+I180+I212</f>
        <v>48767000</v>
      </c>
    </row>
    <row r="176" spans="1:9" ht="48">
      <c r="A176" s="7" t="s">
        <v>199</v>
      </c>
      <c r="B176" s="6" t="s">
        <v>1</v>
      </c>
      <c r="C176" s="6" t="s">
        <v>19</v>
      </c>
      <c r="D176" s="6" t="s">
        <v>10</v>
      </c>
      <c r="E176" s="5" t="s">
        <v>133</v>
      </c>
      <c r="F176" s="6"/>
      <c r="G176" s="16">
        <f>G177</f>
        <v>0</v>
      </c>
      <c r="H176" s="16">
        <f t="shared" ref="H176:I178" si="20">H177</f>
        <v>3600000</v>
      </c>
      <c r="I176" s="16">
        <f t="shared" si="20"/>
        <v>3600000</v>
      </c>
    </row>
    <row r="177" spans="1:9" ht="25.5" customHeight="1">
      <c r="A177" s="9" t="s">
        <v>246</v>
      </c>
      <c r="B177" s="6" t="s">
        <v>1</v>
      </c>
      <c r="C177" s="6" t="s">
        <v>19</v>
      </c>
      <c r="D177" s="6" t="s">
        <v>10</v>
      </c>
      <c r="E177" s="5" t="s">
        <v>245</v>
      </c>
      <c r="F177" s="4"/>
      <c r="G177" s="16">
        <f>G178</f>
        <v>0</v>
      </c>
      <c r="H177" s="16">
        <f t="shared" si="20"/>
        <v>3600000</v>
      </c>
      <c r="I177" s="16">
        <f t="shared" si="20"/>
        <v>3600000</v>
      </c>
    </row>
    <row r="178" spans="1:9" ht="24">
      <c r="A178" s="9" t="s">
        <v>59</v>
      </c>
      <c r="B178" s="6" t="s">
        <v>1</v>
      </c>
      <c r="C178" s="6" t="s">
        <v>19</v>
      </c>
      <c r="D178" s="6" t="s">
        <v>10</v>
      </c>
      <c r="E178" s="5" t="s">
        <v>245</v>
      </c>
      <c r="F178" s="6" t="s">
        <v>60</v>
      </c>
      <c r="G178" s="16">
        <f>G179</f>
        <v>0</v>
      </c>
      <c r="H178" s="16">
        <f t="shared" si="20"/>
        <v>3600000</v>
      </c>
      <c r="I178" s="16">
        <f t="shared" si="20"/>
        <v>3600000</v>
      </c>
    </row>
    <row r="179" spans="1:9">
      <c r="A179" s="25" t="s">
        <v>62</v>
      </c>
      <c r="B179" s="4" t="s">
        <v>1</v>
      </c>
      <c r="C179" s="4" t="s">
        <v>19</v>
      </c>
      <c r="D179" s="4" t="s">
        <v>10</v>
      </c>
      <c r="E179" s="11" t="s">
        <v>245</v>
      </c>
      <c r="F179" s="4" t="s">
        <v>61</v>
      </c>
      <c r="G179" s="16"/>
      <c r="H179" s="19">
        <v>3600000</v>
      </c>
      <c r="I179" s="16">
        <f>G179+H179</f>
        <v>3600000</v>
      </c>
    </row>
    <row r="180" spans="1:9" ht="36">
      <c r="A180" s="9" t="s">
        <v>108</v>
      </c>
      <c r="B180" s="6" t="s">
        <v>1</v>
      </c>
      <c r="C180" s="6" t="s">
        <v>19</v>
      </c>
      <c r="D180" s="6" t="s">
        <v>10</v>
      </c>
      <c r="E180" s="6" t="s">
        <v>112</v>
      </c>
      <c r="F180" s="6"/>
      <c r="G180" s="16">
        <f>G181+G192+G200+G204+G208</f>
        <v>44217000</v>
      </c>
      <c r="H180" s="16">
        <f>H181+H192+H200+H204+H208</f>
        <v>0</v>
      </c>
      <c r="I180" s="16">
        <f>I181+I192+I200+I204+I208</f>
        <v>44217000</v>
      </c>
    </row>
    <row r="181" spans="1:9" ht="36">
      <c r="A181" s="9" t="s">
        <v>211</v>
      </c>
      <c r="B181" s="6" t="s">
        <v>1</v>
      </c>
      <c r="C181" s="6" t="s">
        <v>19</v>
      </c>
      <c r="D181" s="6" t="s">
        <v>10</v>
      </c>
      <c r="E181" s="6" t="s">
        <v>113</v>
      </c>
      <c r="F181" s="6"/>
      <c r="G181" s="18">
        <f>G182+G189</f>
        <v>17147000</v>
      </c>
      <c r="H181" s="18">
        <f>H182+H189</f>
        <v>0</v>
      </c>
      <c r="I181" s="18">
        <f>I182+I189</f>
        <v>17147000</v>
      </c>
    </row>
    <row r="182" spans="1:9" ht="24">
      <c r="A182" s="9" t="s">
        <v>115</v>
      </c>
      <c r="B182" s="6" t="s">
        <v>1</v>
      </c>
      <c r="C182" s="6" t="s">
        <v>19</v>
      </c>
      <c r="D182" s="6" t="s">
        <v>10</v>
      </c>
      <c r="E182" s="6" t="s">
        <v>114</v>
      </c>
      <c r="F182" s="6"/>
      <c r="G182" s="18">
        <f>G183+G185+G187</f>
        <v>2242000</v>
      </c>
      <c r="H182" s="18">
        <f>H183+H185+H187</f>
        <v>0</v>
      </c>
      <c r="I182" s="18">
        <f>I183+I185+I187</f>
        <v>2242000</v>
      </c>
    </row>
    <row r="183" spans="1:9" ht="60">
      <c r="A183" s="9" t="s">
        <v>109</v>
      </c>
      <c r="B183" s="6" t="s">
        <v>1</v>
      </c>
      <c r="C183" s="6" t="s">
        <v>19</v>
      </c>
      <c r="D183" s="6" t="s">
        <v>10</v>
      </c>
      <c r="E183" s="6" t="s">
        <v>114</v>
      </c>
      <c r="F183" s="6" t="s">
        <v>69</v>
      </c>
      <c r="G183" s="18">
        <f>G184</f>
        <v>1541000</v>
      </c>
      <c r="H183" s="18">
        <f>H184</f>
        <v>0</v>
      </c>
      <c r="I183" s="18">
        <f>I184</f>
        <v>1541000</v>
      </c>
    </row>
    <row r="184" spans="1:9">
      <c r="A184" s="25" t="s">
        <v>110</v>
      </c>
      <c r="B184" s="4" t="s">
        <v>1</v>
      </c>
      <c r="C184" s="4" t="s">
        <v>19</v>
      </c>
      <c r="D184" s="4" t="s">
        <v>10</v>
      </c>
      <c r="E184" s="4" t="s">
        <v>114</v>
      </c>
      <c r="F184" s="4" t="s">
        <v>111</v>
      </c>
      <c r="G184" s="17">
        <v>1541000</v>
      </c>
      <c r="H184" s="1"/>
      <c r="I184" s="1">
        <f>G184+H184</f>
        <v>1541000</v>
      </c>
    </row>
    <row r="185" spans="1:9" ht="24">
      <c r="A185" s="9" t="s">
        <v>81</v>
      </c>
      <c r="B185" s="6" t="s">
        <v>1</v>
      </c>
      <c r="C185" s="6" t="s">
        <v>19</v>
      </c>
      <c r="D185" s="6" t="s">
        <v>10</v>
      </c>
      <c r="E185" s="6" t="s">
        <v>114</v>
      </c>
      <c r="F185" s="6" t="s">
        <v>73</v>
      </c>
      <c r="G185" s="18">
        <f>G186</f>
        <v>697000</v>
      </c>
      <c r="H185" s="18">
        <f>H186</f>
        <v>0</v>
      </c>
      <c r="I185" s="18">
        <f>I186</f>
        <v>697000</v>
      </c>
    </row>
    <row r="186" spans="1:9" ht="24">
      <c r="A186" s="25" t="s">
        <v>82</v>
      </c>
      <c r="B186" s="4" t="s">
        <v>1</v>
      </c>
      <c r="C186" s="4" t="s">
        <v>19</v>
      </c>
      <c r="D186" s="4" t="s">
        <v>10</v>
      </c>
      <c r="E186" s="4" t="s">
        <v>114</v>
      </c>
      <c r="F186" s="4" t="s">
        <v>72</v>
      </c>
      <c r="G186" s="17">
        <v>697000</v>
      </c>
      <c r="H186" s="1"/>
      <c r="I186" s="1">
        <f>G186+H186</f>
        <v>697000</v>
      </c>
    </row>
    <row r="187" spans="1:9">
      <c r="A187" s="9" t="s">
        <v>84</v>
      </c>
      <c r="B187" s="6" t="s">
        <v>1</v>
      </c>
      <c r="C187" s="6" t="s">
        <v>19</v>
      </c>
      <c r="D187" s="6" t="s">
        <v>10</v>
      </c>
      <c r="E187" s="6" t="s">
        <v>114</v>
      </c>
      <c r="F187" s="6" t="s">
        <v>54</v>
      </c>
      <c r="G187" s="18">
        <f>G188</f>
        <v>4000</v>
      </c>
      <c r="H187" s="18">
        <f>H188</f>
        <v>0</v>
      </c>
      <c r="I187" s="18">
        <f>I188</f>
        <v>4000</v>
      </c>
    </row>
    <row r="188" spans="1:9">
      <c r="A188" s="25" t="s">
        <v>85</v>
      </c>
      <c r="B188" s="4" t="s">
        <v>1</v>
      </c>
      <c r="C188" s="4" t="s">
        <v>19</v>
      </c>
      <c r="D188" s="4" t="s">
        <v>10</v>
      </c>
      <c r="E188" s="4" t="s">
        <v>114</v>
      </c>
      <c r="F188" s="4" t="s">
        <v>86</v>
      </c>
      <c r="G188" s="17">
        <v>4000</v>
      </c>
      <c r="H188" s="1"/>
      <c r="I188" s="1">
        <f>G188+H188</f>
        <v>4000</v>
      </c>
    </row>
    <row r="189" spans="1:9" ht="24">
      <c r="A189" s="25" t="s">
        <v>144</v>
      </c>
      <c r="B189" s="6" t="s">
        <v>1</v>
      </c>
      <c r="C189" s="6" t="s">
        <v>19</v>
      </c>
      <c r="D189" s="6" t="s">
        <v>10</v>
      </c>
      <c r="E189" s="6" t="s">
        <v>145</v>
      </c>
      <c r="F189" s="6"/>
      <c r="G189" s="18">
        <f t="shared" ref="G189:I190" si="21">G190</f>
        <v>14905000</v>
      </c>
      <c r="H189" s="18">
        <f t="shared" si="21"/>
        <v>0</v>
      </c>
      <c r="I189" s="18">
        <f t="shared" si="21"/>
        <v>14905000</v>
      </c>
    </row>
    <row r="190" spans="1:9" ht="24">
      <c r="A190" s="9" t="s">
        <v>59</v>
      </c>
      <c r="B190" s="6" t="s">
        <v>1</v>
      </c>
      <c r="C190" s="6" t="s">
        <v>19</v>
      </c>
      <c r="D190" s="6" t="s">
        <v>10</v>
      </c>
      <c r="E190" s="6" t="s">
        <v>145</v>
      </c>
      <c r="F190" s="6" t="s">
        <v>60</v>
      </c>
      <c r="G190" s="18">
        <f t="shared" si="21"/>
        <v>14905000</v>
      </c>
      <c r="H190" s="18">
        <f t="shared" si="21"/>
        <v>0</v>
      </c>
      <c r="I190" s="18">
        <f t="shared" si="21"/>
        <v>14905000</v>
      </c>
    </row>
    <row r="191" spans="1:9">
      <c r="A191" s="25" t="s">
        <v>62</v>
      </c>
      <c r="B191" s="4" t="s">
        <v>1</v>
      </c>
      <c r="C191" s="4" t="s">
        <v>19</v>
      </c>
      <c r="D191" s="4" t="s">
        <v>10</v>
      </c>
      <c r="E191" s="4" t="s">
        <v>145</v>
      </c>
      <c r="F191" s="4" t="s">
        <v>61</v>
      </c>
      <c r="G191" s="17">
        <v>14905000</v>
      </c>
      <c r="H191" s="1"/>
      <c r="I191" s="1">
        <f>G191+H191</f>
        <v>14905000</v>
      </c>
    </row>
    <row r="192" spans="1:9" ht="36">
      <c r="A192" s="9" t="s">
        <v>200</v>
      </c>
      <c r="B192" s="6" t="s">
        <v>1</v>
      </c>
      <c r="C192" s="6" t="s">
        <v>19</v>
      </c>
      <c r="D192" s="6" t="s">
        <v>10</v>
      </c>
      <c r="E192" s="6" t="s">
        <v>116</v>
      </c>
      <c r="F192" s="6"/>
      <c r="G192" s="16">
        <f>G193</f>
        <v>7968000</v>
      </c>
      <c r="H192" s="16">
        <f>H193</f>
        <v>0</v>
      </c>
      <c r="I192" s="16">
        <f>I193</f>
        <v>7968000</v>
      </c>
    </row>
    <row r="193" spans="1:9" ht="24">
      <c r="A193" s="9" t="s">
        <v>115</v>
      </c>
      <c r="B193" s="6" t="s">
        <v>1</v>
      </c>
      <c r="C193" s="6" t="s">
        <v>19</v>
      </c>
      <c r="D193" s="6" t="s">
        <v>10</v>
      </c>
      <c r="E193" s="6" t="s">
        <v>117</v>
      </c>
      <c r="F193" s="6"/>
      <c r="G193" s="16">
        <f>G194+G196+G198</f>
        <v>7968000</v>
      </c>
      <c r="H193" s="16">
        <f>H194+H196+H198</f>
        <v>0</v>
      </c>
      <c r="I193" s="16">
        <f>I194+I196+I198</f>
        <v>7968000</v>
      </c>
    </row>
    <row r="194" spans="1:9" ht="60">
      <c r="A194" s="9" t="s">
        <v>109</v>
      </c>
      <c r="B194" s="6" t="s">
        <v>1</v>
      </c>
      <c r="C194" s="6" t="s">
        <v>19</v>
      </c>
      <c r="D194" s="6" t="s">
        <v>10</v>
      </c>
      <c r="E194" s="6" t="s">
        <v>117</v>
      </c>
      <c r="F194" s="6" t="s">
        <v>69</v>
      </c>
      <c r="G194" s="16">
        <f>G195</f>
        <v>6102000</v>
      </c>
      <c r="H194" s="16">
        <f>H195</f>
        <v>0</v>
      </c>
      <c r="I194" s="16">
        <f>I195</f>
        <v>6102000</v>
      </c>
    </row>
    <row r="195" spans="1:9">
      <c r="A195" s="25" t="s">
        <v>110</v>
      </c>
      <c r="B195" s="4" t="s">
        <v>1</v>
      </c>
      <c r="C195" s="4" t="s">
        <v>19</v>
      </c>
      <c r="D195" s="4" t="s">
        <v>10</v>
      </c>
      <c r="E195" s="4" t="s">
        <v>117</v>
      </c>
      <c r="F195" s="4" t="s">
        <v>111</v>
      </c>
      <c r="G195" s="19">
        <v>6102000</v>
      </c>
      <c r="H195" s="1"/>
      <c r="I195" s="1">
        <f>G195+H195</f>
        <v>6102000</v>
      </c>
    </row>
    <row r="196" spans="1:9" ht="24">
      <c r="A196" s="9" t="s">
        <v>81</v>
      </c>
      <c r="B196" s="6" t="s">
        <v>1</v>
      </c>
      <c r="C196" s="6" t="s">
        <v>19</v>
      </c>
      <c r="D196" s="6" t="s">
        <v>10</v>
      </c>
      <c r="E196" s="6" t="s">
        <v>117</v>
      </c>
      <c r="F196" s="6" t="s">
        <v>73</v>
      </c>
      <c r="G196" s="16">
        <f>G197</f>
        <v>1847000</v>
      </c>
      <c r="H196" s="16">
        <f>H197</f>
        <v>0</v>
      </c>
      <c r="I196" s="16">
        <f>I197</f>
        <v>1847000</v>
      </c>
    </row>
    <row r="197" spans="1:9" ht="24">
      <c r="A197" s="25" t="s">
        <v>82</v>
      </c>
      <c r="B197" s="4" t="s">
        <v>1</v>
      </c>
      <c r="C197" s="4" t="s">
        <v>19</v>
      </c>
      <c r="D197" s="4" t="s">
        <v>10</v>
      </c>
      <c r="E197" s="4" t="s">
        <v>117</v>
      </c>
      <c r="F197" s="4" t="s">
        <v>72</v>
      </c>
      <c r="G197" s="17">
        <v>1847000</v>
      </c>
      <c r="H197" s="1"/>
      <c r="I197" s="1">
        <f>G197+H197</f>
        <v>1847000</v>
      </c>
    </row>
    <row r="198" spans="1:9">
      <c r="A198" s="9" t="s">
        <v>84</v>
      </c>
      <c r="B198" s="6" t="s">
        <v>1</v>
      </c>
      <c r="C198" s="6" t="s">
        <v>19</v>
      </c>
      <c r="D198" s="6" t="s">
        <v>10</v>
      </c>
      <c r="E198" s="6" t="s">
        <v>117</v>
      </c>
      <c r="F198" s="6" t="s">
        <v>54</v>
      </c>
      <c r="G198" s="18">
        <f>G199</f>
        <v>19000</v>
      </c>
      <c r="H198" s="18">
        <f>H199</f>
        <v>0</v>
      </c>
      <c r="I198" s="18">
        <f>I199</f>
        <v>19000</v>
      </c>
    </row>
    <row r="199" spans="1:9">
      <c r="A199" s="25" t="s">
        <v>85</v>
      </c>
      <c r="B199" s="4" t="s">
        <v>1</v>
      </c>
      <c r="C199" s="4" t="s">
        <v>19</v>
      </c>
      <c r="D199" s="4" t="s">
        <v>10</v>
      </c>
      <c r="E199" s="4" t="s">
        <v>117</v>
      </c>
      <c r="F199" s="4" t="s">
        <v>86</v>
      </c>
      <c r="G199" s="17">
        <v>19000</v>
      </c>
      <c r="H199" s="1"/>
      <c r="I199" s="1">
        <f>G199+H199</f>
        <v>19000</v>
      </c>
    </row>
    <row r="200" spans="1:9" ht="36" customHeight="1">
      <c r="A200" s="9" t="s">
        <v>201</v>
      </c>
      <c r="B200" s="6" t="s">
        <v>1</v>
      </c>
      <c r="C200" s="6" t="s">
        <v>19</v>
      </c>
      <c r="D200" s="6" t="s">
        <v>10</v>
      </c>
      <c r="E200" s="6" t="s">
        <v>118</v>
      </c>
      <c r="F200" s="6"/>
      <c r="G200" s="18">
        <f>G201</f>
        <v>13761000</v>
      </c>
      <c r="H200" s="18">
        <f t="shared" ref="H200:I202" si="22">H201</f>
        <v>0</v>
      </c>
      <c r="I200" s="18">
        <f t="shared" si="22"/>
        <v>13761000</v>
      </c>
    </row>
    <row r="201" spans="1:9" ht="24">
      <c r="A201" s="9" t="s">
        <v>144</v>
      </c>
      <c r="B201" s="6" t="s">
        <v>1</v>
      </c>
      <c r="C201" s="6" t="s">
        <v>19</v>
      </c>
      <c r="D201" s="6" t="s">
        <v>10</v>
      </c>
      <c r="E201" s="6" t="s">
        <v>146</v>
      </c>
      <c r="F201" s="6"/>
      <c r="G201" s="18">
        <f>G202</f>
        <v>13761000</v>
      </c>
      <c r="H201" s="18">
        <f t="shared" si="22"/>
        <v>0</v>
      </c>
      <c r="I201" s="18">
        <f t="shared" si="22"/>
        <v>13761000</v>
      </c>
    </row>
    <row r="202" spans="1:9" ht="24">
      <c r="A202" s="9" t="s">
        <v>59</v>
      </c>
      <c r="B202" s="6" t="s">
        <v>1</v>
      </c>
      <c r="C202" s="6" t="s">
        <v>19</v>
      </c>
      <c r="D202" s="6" t="s">
        <v>10</v>
      </c>
      <c r="E202" s="6" t="s">
        <v>146</v>
      </c>
      <c r="F202" s="6" t="s">
        <v>60</v>
      </c>
      <c r="G202" s="18">
        <f>G203</f>
        <v>13761000</v>
      </c>
      <c r="H202" s="18">
        <f t="shared" si="22"/>
        <v>0</v>
      </c>
      <c r="I202" s="18">
        <f t="shared" si="22"/>
        <v>13761000</v>
      </c>
    </row>
    <row r="203" spans="1:9">
      <c r="A203" s="25" t="s">
        <v>62</v>
      </c>
      <c r="B203" s="4" t="s">
        <v>1</v>
      </c>
      <c r="C203" s="4" t="s">
        <v>19</v>
      </c>
      <c r="D203" s="4" t="s">
        <v>10</v>
      </c>
      <c r="E203" s="4" t="s">
        <v>146</v>
      </c>
      <c r="F203" s="4" t="s">
        <v>61</v>
      </c>
      <c r="G203" s="17">
        <v>13761000</v>
      </c>
      <c r="H203" s="1"/>
      <c r="I203" s="1">
        <f>G203+H203</f>
        <v>13761000</v>
      </c>
    </row>
    <row r="204" spans="1:9" ht="48">
      <c r="A204" s="9" t="s">
        <v>203</v>
      </c>
      <c r="B204" s="6" t="s">
        <v>1</v>
      </c>
      <c r="C204" s="6" t="s">
        <v>19</v>
      </c>
      <c r="D204" s="6" t="s">
        <v>10</v>
      </c>
      <c r="E204" s="6" t="s">
        <v>119</v>
      </c>
      <c r="F204" s="6"/>
      <c r="G204" s="18">
        <f>G205</f>
        <v>4341000</v>
      </c>
      <c r="H204" s="18">
        <f t="shared" ref="H204:I206" si="23">H205</f>
        <v>0</v>
      </c>
      <c r="I204" s="18">
        <f t="shared" si="23"/>
        <v>4341000</v>
      </c>
    </row>
    <row r="205" spans="1:9" ht="24">
      <c r="A205" s="9" t="s">
        <v>144</v>
      </c>
      <c r="B205" s="6" t="s">
        <v>1</v>
      </c>
      <c r="C205" s="6" t="s">
        <v>19</v>
      </c>
      <c r="D205" s="6" t="s">
        <v>10</v>
      </c>
      <c r="E205" s="6" t="s">
        <v>149</v>
      </c>
      <c r="F205" s="6"/>
      <c r="G205" s="18">
        <f>G206</f>
        <v>4341000</v>
      </c>
      <c r="H205" s="18">
        <f t="shared" si="23"/>
        <v>0</v>
      </c>
      <c r="I205" s="18">
        <f t="shared" si="23"/>
        <v>4341000</v>
      </c>
    </row>
    <row r="206" spans="1:9" ht="24">
      <c r="A206" s="9" t="s">
        <v>59</v>
      </c>
      <c r="B206" s="6" t="s">
        <v>1</v>
      </c>
      <c r="C206" s="6" t="s">
        <v>19</v>
      </c>
      <c r="D206" s="6" t="s">
        <v>10</v>
      </c>
      <c r="E206" s="6" t="s">
        <v>149</v>
      </c>
      <c r="F206" s="6" t="s">
        <v>60</v>
      </c>
      <c r="G206" s="18">
        <f>G207</f>
        <v>4341000</v>
      </c>
      <c r="H206" s="18">
        <f t="shared" si="23"/>
        <v>0</v>
      </c>
      <c r="I206" s="18">
        <f t="shared" si="23"/>
        <v>4341000</v>
      </c>
    </row>
    <row r="207" spans="1:9">
      <c r="A207" s="25" t="s">
        <v>62</v>
      </c>
      <c r="B207" s="4" t="s">
        <v>1</v>
      </c>
      <c r="C207" s="4" t="s">
        <v>19</v>
      </c>
      <c r="D207" s="4" t="s">
        <v>10</v>
      </c>
      <c r="E207" s="4" t="s">
        <v>149</v>
      </c>
      <c r="F207" s="4" t="s">
        <v>61</v>
      </c>
      <c r="G207" s="17">
        <v>4341000</v>
      </c>
      <c r="H207" s="1"/>
      <c r="I207" s="1">
        <f>G207+H207</f>
        <v>4341000</v>
      </c>
    </row>
    <row r="208" spans="1:9" ht="39" customHeight="1">
      <c r="A208" s="9" t="s">
        <v>207</v>
      </c>
      <c r="B208" s="6" t="s">
        <v>1</v>
      </c>
      <c r="C208" s="6" t="s">
        <v>19</v>
      </c>
      <c r="D208" s="6" t="s">
        <v>10</v>
      </c>
      <c r="E208" s="6" t="s">
        <v>120</v>
      </c>
      <c r="F208" s="6"/>
      <c r="G208" s="16">
        <f>G209</f>
        <v>1000000</v>
      </c>
      <c r="H208" s="16">
        <f t="shared" ref="H208:I210" si="24">H209</f>
        <v>0</v>
      </c>
      <c r="I208" s="16">
        <f t="shared" si="24"/>
        <v>1000000</v>
      </c>
    </row>
    <row r="209" spans="1:9">
      <c r="A209" s="9" t="s">
        <v>171</v>
      </c>
      <c r="B209" s="6" t="s">
        <v>1</v>
      </c>
      <c r="C209" s="6" t="s">
        <v>19</v>
      </c>
      <c r="D209" s="6" t="s">
        <v>10</v>
      </c>
      <c r="E209" s="6" t="s">
        <v>172</v>
      </c>
      <c r="F209" s="6"/>
      <c r="G209" s="16">
        <f>G210</f>
        <v>1000000</v>
      </c>
      <c r="H209" s="16">
        <f t="shared" si="24"/>
        <v>0</v>
      </c>
      <c r="I209" s="16">
        <f t="shared" si="24"/>
        <v>1000000</v>
      </c>
    </row>
    <row r="210" spans="1:9" ht="24">
      <c r="A210" s="9" t="s">
        <v>81</v>
      </c>
      <c r="B210" s="6" t="s">
        <v>1</v>
      </c>
      <c r="C210" s="6" t="s">
        <v>19</v>
      </c>
      <c r="D210" s="6" t="s">
        <v>10</v>
      </c>
      <c r="E210" s="6" t="s">
        <v>172</v>
      </c>
      <c r="F210" s="6" t="s">
        <v>73</v>
      </c>
      <c r="G210" s="18">
        <f>G211</f>
        <v>1000000</v>
      </c>
      <c r="H210" s="18">
        <f t="shared" si="24"/>
        <v>0</v>
      </c>
      <c r="I210" s="18">
        <f t="shared" si="24"/>
        <v>1000000</v>
      </c>
    </row>
    <row r="211" spans="1:9" ht="24">
      <c r="A211" s="25" t="s">
        <v>82</v>
      </c>
      <c r="B211" s="4" t="s">
        <v>1</v>
      </c>
      <c r="C211" s="4" t="s">
        <v>19</v>
      </c>
      <c r="D211" s="4" t="s">
        <v>10</v>
      </c>
      <c r="E211" s="4" t="s">
        <v>172</v>
      </c>
      <c r="F211" s="4" t="s">
        <v>72</v>
      </c>
      <c r="G211" s="17">
        <v>1000000</v>
      </c>
      <c r="H211" s="1"/>
      <c r="I211" s="1">
        <f>G211+H211</f>
        <v>1000000</v>
      </c>
    </row>
    <row r="212" spans="1:9" ht="36">
      <c r="A212" s="9" t="s">
        <v>204</v>
      </c>
      <c r="B212" s="6" t="s">
        <v>1</v>
      </c>
      <c r="C212" s="6" t="s">
        <v>19</v>
      </c>
      <c r="D212" s="6" t="s">
        <v>10</v>
      </c>
      <c r="E212" s="6" t="s">
        <v>139</v>
      </c>
      <c r="F212" s="4"/>
      <c r="G212" s="18">
        <f>G213+G216+G220</f>
        <v>950000</v>
      </c>
      <c r="H212" s="18">
        <f>H213+H216+H220</f>
        <v>0</v>
      </c>
      <c r="I212" s="18">
        <f>I213+I216+I220</f>
        <v>950000</v>
      </c>
    </row>
    <row r="213" spans="1:9">
      <c r="A213" s="12" t="s">
        <v>154</v>
      </c>
      <c r="B213" s="6" t="s">
        <v>1</v>
      </c>
      <c r="C213" s="6" t="s">
        <v>19</v>
      </c>
      <c r="D213" s="6" t="s">
        <v>10</v>
      </c>
      <c r="E213" s="6" t="s">
        <v>175</v>
      </c>
      <c r="F213" s="4"/>
      <c r="G213" s="18">
        <f t="shared" ref="G213:I214" si="25">G214</f>
        <v>800000</v>
      </c>
      <c r="H213" s="18">
        <f t="shared" si="25"/>
        <v>0</v>
      </c>
      <c r="I213" s="18">
        <f t="shared" si="25"/>
        <v>800000</v>
      </c>
    </row>
    <row r="214" spans="1:9" ht="24">
      <c r="A214" s="9" t="s">
        <v>81</v>
      </c>
      <c r="B214" s="6" t="s">
        <v>1</v>
      </c>
      <c r="C214" s="6" t="s">
        <v>19</v>
      </c>
      <c r="D214" s="6" t="s">
        <v>10</v>
      </c>
      <c r="E214" s="6" t="s">
        <v>175</v>
      </c>
      <c r="F214" s="6" t="s">
        <v>73</v>
      </c>
      <c r="G214" s="18">
        <f t="shared" si="25"/>
        <v>800000</v>
      </c>
      <c r="H214" s="18">
        <f t="shared" si="25"/>
        <v>0</v>
      </c>
      <c r="I214" s="18">
        <f t="shared" si="25"/>
        <v>800000</v>
      </c>
    </row>
    <row r="215" spans="1:9" ht="24">
      <c r="A215" s="25" t="s">
        <v>82</v>
      </c>
      <c r="B215" s="4" t="s">
        <v>1</v>
      </c>
      <c r="C215" s="4" t="s">
        <v>19</v>
      </c>
      <c r="D215" s="4" t="s">
        <v>10</v>
      </c>
      <c r="E215" s="4" t="s">
        <v>175</v>
      </c>
      <c r="F215" s="4" t="s">
        <v>72</v>
      </c>
      <c r="G215" s="17">
        <v>800000</v>
      </c>
      <c r="H215" s="1"/>
      <c r="I215" s="1">
        <f>G215+H215</f>
        <v>800000</v>
      </c>
    </row>
    <row r="216" spans="1:9" ht="24">
      <c r="A216" s="9" t="s">
        <v>115</v>
      </c>
      <c r="B216" s="6" t="s">
        <v>1</v>
      </c>
      <c r="C216" s="6" t="s">
        <v>19</v>
      </c>
      <c r="D216" s="6" t="s">
        <v>10</v>
      </c>
      <c r="E216" s="6" t="s">
        <v>147</v>
      </c>
      <c r="F216" s="6"/>
      <c r="G216" s="18">
        <f t="shared" ref="G216:I217" si="26">G217</f>
        <v>50000</v>
      </c>
      <c r="H216" s="18">
        <f t="shared" si="26"/>
        <v>0</v>
      </c>
      <c r="I216" s="18">
        <f t="shared" si="26"/>
        <v>50000</v>
      </c>
    </row>
    <row r="217" spans="1:9" ht="24">
      <c r="A217" s="9" t="s">
        <v>81</v>
      </c>
      <c r="B217" s="6" t="s">
        <v>1</v>
      </c>
      <c r="C217" s="6" t="s">
        <v>19</v>
      </c>
      <c r="D217" s="6" t="s">
        <v>10</v>
      </c>
      <c r="E217" s="6" t="s">
        <v>147</v>
      </c>
      <c r="F217" s="6" t="s">
        <v>73</v>
      </c>
      <c r="G217" s="18">
        <f t="shared" si="26"/>
        <v>50000</v>
      </c>
      <c r="H217" s="18">
        <f t="shared" si="26"/>
        <v>0</v>
      </c>
      <c r="I217" s="18">
        <f t="shared" si="26"/>
        <v>50000</v>
      </c>
    </row>
    <row r="218" spans="1:9" ht="24">
      <c r="A218" s="25" t="s">
        <v>82</v>
      </c>
      <c r="B218" s="4" t="s">
        <v>1</v>
      </c>
      <c r="C218" s="4" t="s">
        <v>19</v>
      </c>
      <c r="D218" s="4" t="s">
        <v>10</v>
      </c>
      <c r="E218" s="4" t="s">
        <v>147</v>
      </c>
      <c r="F218" s="4" t="s">
        <v>72</v>
      </c>
      <c r="G218" s="17">
        <v>50000</v>
      </c>
      <c r="H218" s="1"/>
      <c r="I218" s="1">
        <f>G218+H218</f>
        <v>50000</v>
      </c>
    </row>
    <row r="219" spans="1:9" ht="24">
      <c r="A219" s="9" t="s">
        <v>144</v>
      </c>
      <c r="B219" s="6" t="s">
        <v>1</v>
      </c>
      <c r="C219" s="6" t="s">
        <v>19</v>
      </c>
      <c r="D219" s="6" t="s">
        <v>10</v>
      </c>
      <c r="E219" s="6" t="s">
        <v>148</v>
      </c>
      <c r="F219" s="6"/>
      <c r="G219" s="18">
        <f t="shared" ref="G219:I220" si="27">G220</f>
        <v>100000</v>
      </c>
      <c r="H219" s="18">
        <f t="shared" si="27"/>
        <v>0</v>
      </c>
      <c r="I219" s="18">
        <f t="shared" si="27"/>
        <v>100000</v>
      </c>
    </row>
    <row r="220" spans="1:9" ht="24">
      <c r="A220" s="9" t="s">
        <v>59</v>
      </c>
      <c r="B220" s="6" t="s">
        <v>1</v>
      </c>
      <c r="C220" s="6" t="s">
        <v>19</v>
      </c>
      <c r="D220" s="6" t="s">
        <v>10</v>
      </c>
      <c r="E220" s="6" t="s">
        <v>148</v>
      </c>
      <c r="F220" s="6" t="s">
        <v>60</v>
      </c>
      <c r="G220" s="18">
        <f t="shared" si="27"/>
        <v>100000</v>
      </c>
      <c r="H220" s="18">
        <f t="shared" si="27"/>
        <v>0</v>
      </c>
      <c r="I220" s="18">
        <f t="shared" si="27"/>
        <v>100000</v>
      </c>
    </row>
    <row r="221" spans="1:9">
      <c r="A221" s="25" t="s">
        <v>62</v>
      </c>
      <c r="B221" s="4" t="s">
        <v>1</v>
      </c>
      <c r="C221" s="4" t="s">
        <v>19</v>
      </c>
      <c r="D221" s="4" t="s">
        <v>10</v>
      </c>
      <c r="E221" s="4" t="s">
        <v>148</v>
      </c>
      <c r="F221" s="4" t="s">
        <v>61</v>
      </c>
      <c r="G221" s="17">
        <v>100000</v>
      </c>
      <c r="H221" s="1"/>
      <c r="I221" s="1">
        <f>G221+H221</f>
        <v>100000</v>
      </c>
    </row>
    <row r="222" spans="1:9">
      <c r="A222" s="9" t="s">
        <v>49</v>
      </c>
      <c r="B222" s="6" t="s">
        <v>1</v>
      </c>
      <c r="C222" s="6" t="s">
        <v>20</v>
      </c>
      <c r="D222" s="6"/>
      <c r="E222" s="6"/>
      <c r="F222" s="6"/>
      <c r="G222" s="16">
        <f>G223+G233</f>
        <v>3775000</v>
      </c>
      <c r="H222" s="16">
        <f>H223+H233</f>
        <v>0</v>
      </c>
      <c r="I222" s="16">
        <f>I223+I233</f>
        <v>3775000</v>
      </c>
    </row>
    <row r="223" spans="1:9">
      <c r="A223" s="9" t="s">
        <v>50</v>
      </c>
      <c r="B223" s="6" t="s">
        <v>1</v>
      </c>
      <c r="C223" s="6" t="s">
        <v>20</v>
      </c>
      <c r="D223" s="6" t="s">
        <v>11</v>
      </c>
      <c r="E223" s="6"/>
      <c r="F223" s="6"/>
      <c r="G223" s="16">
        <f>G224</f>
        <v>925000</v>
      </c>
      <c r="H223" s="16">
        <f>H224</f>
        <v>0</v>
      </c>
      <c r="I223" s="16">
        <f>I224</f>
        <v>925000</v>
      </c>
    </row>
    <row r="224" spans="1:9" ht="48">
      <c r="A224" s="9" t="s">
        <v>195</v>
      </c>
      <c r="B224" s="6" t="s">
        <v>1</v>
      </c>
      <c r="C224" s="6" t="s">
        <v>20</v>
      </c>
      <c r="D224" s="6" t="s">
        <v>11</v>
      </c>
      <c r="E224" s="6" t="s">
        <v>124</v>
      </c>
      <c r="F224" s="6"/>
      <c r="G224" s="16">
        <f>G225+G228</f>
        <v>925000</v>
      </c>
      <c r="H224" s="16">
        <f>H225+H228</f>
        <v>0</v>
      </c>
      <c r="I224" s="16">
        <f>I225+I228</f>
        <v>925000</v>
      </c>
    </row>
    <row r="225" spans="1:9">
      <c r="A225" s="9" t="s">
        <v>183</v>
      </c>
      <c r="B225" s="6" t="s">
        <v>1</v>
      </c>
      <c r="C225" s="6" t="s">
        <v>20</v>
      </c>
      <c r="D225" s="6" t="s">
        <v>11</v>
      </c>
      <c r="E225" s="6" t="s">
        <v>162</v>
      </c>
      <c r="F225" s="6"/>
      <c r="G225" s="16">
        <f t="shared" ref="G225:I226" si="28">G226</f>
        <v>525000</v>
      </c>
      <c r="H225" s="16">
        <f t="shared" si="28"/>
        <v>0</v>
      </c>
      <c r="I225" s="16">
        <f t="shared" si="28"/>
        <v>525000</v>
      </c>
    </row>
    <row r="226" spans="1:9" ht="12" customHeight="1">
      <c r="A226" s="9" t="s">
        <v>64</v>
      </c>
      <c r="B226" s="6" t="s">
        <v>1</v>
      </c>
      <c r="C226" s="6" t="s">
        <v>20</v>
      </c>
      <c r="D226" s="6" t="s">
        <v>11</v>
      </c>
      <c r="E226" s="6" t="s">
        <v>162</v>
      </c>
      <c r="F226" s="6" t="s">
        <v>63</v>
      </c>
      <c r="G226" s="16">
        <f t="shared" si="28"/>
        <v>525000</v>
      </c>
      <c r="H226" s="16">
        <f t="shared" si="28"/>
        <v>0</v>
      </c>
      <c r="I226" s="16">
        <f t="shared" si="28"/>
        <v>525000</v>
      </c>
    </row>
    <row r="227" spans="1:9">
      <c r="A227" s="25" t="s">
        <v>65</v>
      </c>
      <c r="B227" s="4" t="s">
        <v>1</v>
      </c>
      <c r="C227" s="4" t="s">
        <v>20</v>
      </c>
      <c r="D227" s="4" t="s">
        <v>11</v>
      </c>
      <c r="E227" s="4" t="s">
        <v>162</v>
      </c>
      <c r="F227" s="4" t="s">
        <v>66</v>
      </c>
      <c r="G227" s="19">
        <f>450000+75000</f>
        <v>525000</v>
      </c>
      <c r="H227" s="1"/>
      <c r="I227" s="1">
        <f>G227+H227</f>
        <v>525000</v>
      </c>
    </row>
    <row r="228" spans="1:9" ht="24">
      <c r="A228" s="9" t="s">
        <v>157</v>
      </c>
      <c r="B228" s="6" t="s">
        <v>1</v>
      </c>
      <c r="C228" s="6" t="s">
        <v>20</v>
      </c>
      <c r="D228" s="6" t="s">
        <v>11</v>
      </c>
      <c r="E228" s="6" t="s">
        <v>153</v>
      </c>
      <c r="F228" s="6"/>
      <c r="G228" s="16">
        <f>G229+G231</f>
        <v>400000</v>
      </c>
      <c r="H228" s="16">
        <f>H229+H231</f>
        <v>0</v>
      </c>
      <c r="I228" s="16">
        <f>I229+I231</f>
        <v>400000</v>
      </c>
    </row>
    <row r="229" spans="1:9" ht="15" customHeight="1">
      <c r="A229" s="9" t="s">
        <v>64</v>
      </c>
      <c r="B229" s="6" t="s">
        <v>1</v>
      </c>
      <c r="C229" s="6" t="s">
        <v>20</v>
      </c>
      <c r="D229" s="6" t="s">
        <v>11</v>
      </c>
      <c r="E229" s="4" t="s">
        <v>153</v>
      </c>
      <c r="F229" s="6" t="s">
        <v>63</v>
      </c>
      <c r="G229" s="16">
        <f>G230</f>
        <v>400000</v>
      </c>
      <c r="H229" s="16">
        <f>H230</f>
        <v>-100000</v>
      </c>
      <c r="I229" s="16">
        <f>I230</f>
        <v>300000</v>
      </c>
    </row>
    <row r="230" spans="1:9">
      <c r="A230" s="25" t="s">
        <v>98</v>
      </c>
      <c r="B230" s="4" t="s">
        <v>1</v>
      </c>
      <c r="C230" s="4" t="s">
        <v>20</v>
      </c>
      <c r="D230" s="4" t="s">
        <v>11</v>
      </c>
      <c r="E230" s="4" t="s">
        <v>153</v>
      </c>
      <c r="F230" s="4" t="s">
        <v>96</v>
      </c>
      <c r="G230" s="19">
        <v>400000</v>
      </c>
      <c r="H230" s="1">
        <v>-100000</v>
      </c>
      <c r="I230" s="1">
        <f>G230+H230</f>
        <v>300000</v>
      </c>
    </row>
    <row r="231" spans="1:9">
      <c r="A231" s="9" t="s">
        <v>214</v>
      </c>
      <c r="B231" s="6" t="s">
        <v>1</v>
      </c>
      <c r="C231" s="6" t="s">
        <v>20</v>
      </c>
      <c r="D231" s="6" t="s">
        <v>11</v>
      </c>
      <c r="E231" s="6" t="s">
        <v>153</v>
      </c>
      <c r="F231" s="6" t="s">
        <v>212</v>
      </c>
      <c r="G231" s="16">
        <f>G232</f>
        <v>0</v>
      </c>
      <c r="H231" s="16">
        <f>H232</f>
        <v>100000</v>
      </c>
      <c r="I231" s="16">
        <f>I232</f>
        <v>100000</v>
      </c>
    </row>
    <row r="232" spans="1:9">
      <c r="A232" s="25" t="s">
        <v>215</v>
      </c>
      <c r="B232" s="4" t="s">
        <v>1</v>
      </c>
      <c r="C232" s="4" t="s">
        <v>20</v>
      </c>
      <c r="D232" s="4" t="s">
        <v>11</v>
      </c>
      <c r="E232" s="4" t="s">
        <v>153</v>
      </c>
      <c r="F232" s="4" t="s">
        <v>213</v>
      </c>
      <c r="G232" s="19"/>
      <c r="H232" s="1">
        <v>100000</v>
      </c>
      <c r="I232" s="1">
        <f>G232+H232</f>
        <v>100000</v>
      </c>
    </row>
    <row r="233" spans="1:9">
      <c r="A233" s="9" t="s">
        <v>28</v>
      </c>
      <c r="B233" s="6" t="s">
        <v>1</v>
      </c>
      <c r="C233" s="6" t="s">
        <v>20</v>
      </c>
      <c r="D233" s="6" t="s">
        <v>21</v>
      </c>
      <c r="E233" s="6"/>
      <c r="F233" s="6"/>
      <c r="G233" s="16">
        <f>G234+G244</f>
        <v>2850000</v>
      </c>
      <c r="H233" s="16">
        <f>H234+H244</f>
        <v>0</v>
      </c>
      <c r="I233" s="16">
        <f>I234+I244</f>
        <v>2850000</v>
      </c>
    </row>
    <row r="234" spans="1:9" ht="36.75" customHeight="1">
      <c r="A234" s="9" t="s">
        <v>194</v>
      </c>
      <c r="B234" s="6" t="s">
        <v>1</v>
      </c>
      <c r="C234" s="6" t="s">
        <v>20</v>
      </c>
      <c r="D234" s="6" t="s">
        <v>21</v>
      </c>
      <c r="E234" s="6" t="s">
        <v>124</v>
      </c>
      <c r="F234" s="6"/>
      <c r="G234" s="16">
        <f>G235+G238+G241</f>
        <v>2550000</v>
      </c>
      <c r="H234" s="16">
        <f>H235+H238+H241</f>
        <v>0</v>
      </c>
      <c r="I234" s="16">
        <f>I235+I238+I241</f>
        <v>2550000</v>
      </c>
    </row>
    <row r="235" spans="1:9" ht="61.5" customHeight="1">
      <c r="A235" s="9" t="s">
        <v>158</v>
      </c>
      <c r="B235" s="6" t="s">
        <v>1</v>
      </c>
      <c r="C235" s="6" t="s">
        <v>20</v>
      </c>
      <c r="D235" s="6" t="s">
        <v>21</v>
      </c>
      <c r="E235" s="6" t="s">
        <v>156</v>
      </c>
      <c r="F235" s="6"/>
      <c r="G235" s="16">
        <f t="shared" ref="G235:I236" si="29">G236</f>
        <v>1000000</v>
      </c>
      <c r="H235" s="16">
        <f t="shared" si="29"/>
        <v>0</v>
      </c>
      <c r="I235" s="16">
        <f t="shared" si="29"/>
        <v>1000000</v>
      </c>
    </row>
    <row r="236" spans="1:9" ht="14.25" customHeight="1">
      <c r="A236" s="9" t="s">
        <v>64</v>
      </c>
      <c r="B236" s="6" t="s">
        <v>1</v>
      </c>
      <c r="C236" s="6" t="s">
        <v>20</v>
      </c>
      <c r="D236" s="6" t="s">
        <v>21</v>
      </c>
      <c r="E236" s="6" t="s">
        <v>156</v>
      </c>
      <c r="F236" s="6" t="s">
        <v>63</v>
      </c>
      <c r="G236" s="16">
        <f t="shared" si="29"/>
        <v>1000000</v>
      </c>
      <c r="H236" s="16">
        <f t="shared" si="29"/>
        <v>0</v>
      </c>
      <c r="I236" s="16">
        <f t="shared" si="29"/>
        <v>1000000</v>
      </c>
    </row>
    <row r="237" spans="1:9">
      <c r="A237" s="25" t="s">
        <v>98</v>
      </c>
      <c r="B237" s="4" t="s">
        <v>1</v>
      </c>
      <c r="C237" s="4" t="s">
        <v>20</v>
      </c>
      <c r="D237" s="4" t="s">
        <v>21</v>
      </c>
      <c r="E237" s="4" t="s">
        <v>156</v>
      </c>
      <c r="F237" s="4" t="s">
        <v>96</v>
      </c>
      <c r="G237" s="19">
        <v>1000000</v>
      </c>
      <c r="H237" s="1"/>
      <c r="I237" s="1">
        <f>G237+H237</f>
        <v>1000000</v>
      </c>
    </row>
    <row r="238" spans="1:9">
      <c r="A238" s="9" t="s">
        <v>183</v>
      </c>
      <c r="B238" s="6" t="s">
        <v>1</v>
      </c>
      <c r="C238" s="6" t="s">
        <v>20</v>
      </c>
      <c r="D238" s="6" t="s">
        <v>21</v>
      </c>
      <c r="E238" s="6" t="s">
        <v>162</v>
      </c>
      <c r="F238" s="4"/>
      <c r="G238" s="16">
        <f t="shared" ref="G238:I239" si="30">G239</f>
        <v>50000</v>
      </c>
      <c r="H238" s="16">
        <f t="shared" si="30"/>
        <v>0</v>
      </c>
      <c r="I238" s="16">
        <f t="shared" si="30"/>
        <v>50000</v>
      </c>
    </row>
    <row r="239" spans="1:9" ht="24">
      <c r="A239" s="9" t="s">
        <v>59</v>
      </c>
      <c r="B239" s="6" t="s">
        <v>1</v>
      </c>
      <c r="C239" s="6" t="s">
        <v>20</v>
      </c>
      <c r="D239" s="6" t="s">
        <v>21</v>
      </c>
      <c r="E239" s="6" t="s">
        <v>162</v>
      </c>
      <c r="F239" s="6" t="s">
        <v>60</v>
      </c>
      <c r="G239" s="16">
        <f t="shared" si="30"/>
        <v>50000</v>
      </c>
      <c r="H239" s="16">
        <f t="shared" si="30"/>
        <v>0</v>
      </c>
      <c r="I239" s="16">
        <f t="shared" si="30"/>
        <v>50000</v>
      </c>
    </row>
    <row r="240" spans="1:9" ht="26.25" customHeight="1">
      <c r="A240" s="25" t="s">
        <v>97</v>
      </c>
      <c r="B240" s="4" t="s">
        <v>1</v>
      </c>
      <c r="C240" s="4" t="s">
        <v>20</v>
      </c>
      <c r="D240" s="4" t="s">
        <v>21</v>
      </c>
      <c r="E240" s="4" t="s">
        <v>162</v>
      </c>
      <c r="F240" s="4" t="s">
        <v>3</v>
      </c>
      <c r="G240" s="17">
        <f>375000-250000-75000</f>
        <v>50000</v>
      </c>
      <c r="H240" s="1"/>
      <c r="I240" s="1">
        <f>G240+H240</f>
        <v>50000</v>
      </c>
    </row>
    <row r="241" spans="1:9" ht="36">
      <c r="A241" s="9" t="s">
        <v>44</v>
      </c>
      <c r="B241" s="6" t="s">
        <v>1</v>
      </c>
      <c r="C241" s="6" t="s">
        <v>20</v>
      </c>
      <c r="D241" s="6" t="s">
        <v>21</v>
      </c>
      <c r="E241" s="6" t="s">
        <v>159</v>
      </c>
      <c r="F241" s="4"/>
      <c r="G241" s="18">
        <f t="shared" ref="G241:I242" si="31">G242</f>
        <v>1500000</v>
      </c>
      <c r="H241" s="18">
        <f t="shared" si="31"/>
        <v>0</v>
      </c>
      <c r="I241" s="18">
        <f t="shared" si="31"/>
        <v>1500000</v>
      </c>
    </row>
    <row r="242" spans="1:9">
      <c r="A242" s="9" t="s">
        <v>58</v>
      </c>
      <c r="B242" s="6" t="s">
        <v>1</v>
      </c>
      <c r="C242" s="6" t="s">
        <v>20</v>
      </c>
      <c r="D242" s="6" t="s">
        <v>21</v>
      </c>
      <c r="E242" s="6" t="s">
        <v>159</v>
      </c>
      <c r="F242" s="6" t="s">
        <v>54</v>
      </c>
      <c r="G242" s="18">
        <f t="shared" si="31"/>
        <v>1500000</v>
      </c>
      <c r="H242" s="18">
        <f t="shared" si="31"/>
        <v>0</v>
      </c>
      <c r="I242" s="18">
        <f t="shared" si="31"/>
        <v>1500000</v>
      </c>
    </row>
    <row r="243" spans="1:9" ht="36">
      <c r="A243" s="25" t="s">
        <v>95</v>
      </c>
      <c r="B243" s="4" t="s">
        <v>1</v>
      </c>
      <c r="C243" s="4" t="s">
        <v>20</v>
      </c>
      <c r="D243" s="4" t="s">
        <v>21</v>
      </c>
      <c r="E243" s="4" t="s">
        <v>159</v>
      </c>
      <c r="F243" s="4" t="s">
        <v>2</v>
      </c>
      <c r="G243" s="17">
        <v>1500000</v>
      </c>
      <c r="H243" s="1"/>
      <c r="I243" s="1">
        <f>G243+H243</f>
        <v>1500000</v>
      </c>
    </row>
    <row r="244" spans="1:9" ht="36.75" customHeight="1">
      <c r="A244" s="9" t="s">
        <v>141</v>
      </c>
      <c r="B244" s="6" t="s">
        <v>1</v>
      </c>
      <c r="C244" s="6" t="s">
        <v>20</v>
      </c>
      <c r="D244" s="6" t="s">
        <v>21</v>
      </c>
      <c r="E244" s="6" t="s">
        <v>142</v>
      </c>
      <c r="F244" s="4"/>
      <c r="G244" s="18">
        <f>G245</f>
        <v>300000</v>
      </c>
      <c r="H244" s="18">
        <f t="shared" ref="H244:I246" si="32">H245</f>
        <v>0</v>
      </c>
      <c r="I244" s="18">
        <f t="shared" si="32"/>
        <v>300000</v>
      </c>
    </row>
    <row r="245" spans="1:9" ht="48">
      <c r="A245" s="9" t="s">
        <v>206</v>
      </c>
      <c r="B245" s="6" t="s">
        <v>1</v>
      </c>
      <c r="C245" s="6" t="s">
        <v>20</v>
      </c>
      <c r="D245" s="6" t="s">
        <v>21</v>
      </c>
      <c r="E245" s="6" t="s">
        <v>180</v>
      </c>
      <c r="F245" s="4"/>
      <c r="G245" s="18">
        <f>G246</f>
        <v>300000</v>
      </c>
      <c r="H245" s="18">
        <f t="shared" si="32"/>
        <v>0</v>
      </c>
      <c r="I245" s="18">
        <f t="shared" si="32"/>
        <v>300000</v>
      </c>
    </row>
    <row r="246" spans="1:9" ht="24">
      <c r="A246" s="9" t="s">
        <v>59</v>
      </c>
      <c r="B246" s="6" t="s">
        <v>1</v>
      </c>
      <c r="C246" s="6" t="s">
        <v>20</v>
      </c>
      <c r="D246" s="6" t="s">
        <v>21</v>
      </c>
      <c r="E246" s="6" t="s">
        <v>180</v>
      </c>
      <c r="F246" s="6" t="s">
        <v>60</v>
      </c>
      <c r="G246" s="18">
        <f>G247</f>
        <v>300000</v>
      </c>
      <c r="H246" s="18">
        <f t="shared" si="32"/>
        <v>0</v>
      </c>
      <c r="I246" s="18">
        <f t="shared" si="32"/>
        <v>300000</v>
      </c>
    </row>
    <row r="247" spans="1:9" ht="24.75" customHeight="1">
      <c r="A247" s="25" t="s">
        <v>97</v>
      </c>
      <c r="B247" s="4" t="s">
        <v>1</v>
      </c>
      <c r="C247" s="4" t="s">
        <v>20</v>
      </c>
      <c r="D247" s="4" t="s">
        <v>21</v>
      </c>
      <c r="E247" s="4" t="s">
        <v>180</v>
      </c>
      <c r="F247" s="4" t="s">
        <v>3</v>
      </c>
      <c r="G247" s="17">
        <v>300000</v>
      </c>
      <c r="H247" s="1"/>
      <c r="I247" s="1">
        <f>G247+H247</f>
        <v>300000</v>
      </c>
    </row>
    <row r="248" spans="1:9">
      <c r="A248" s="9" t="s">
        <v>27</v>
      </c>
      <c r="B248" s="6" t="s">
        <v>1</v>
      </c>
      <c r="C248" s="6" t="s">
        <v>13</v>
      </c>
      <c r="D248" s="6"/>
      <c r="E248" s="6"/>
      <c r="F248" s="6"/>
      <c r="G248" s="16">
        <f t="shared" ref="G248:I249" si="33">G249</f>
        <v>14683000</v>
      </c>
      <c r="H248" s="16">
        <f t="shared" si="33"/>
        <v>0</v>
      </c>
      <c r="I248" s="16">
        <f t="shared" si="33"/>
        <v>14683000</v>
      </c>
    </row>
    <row r="249" spans="1:9">
      <c r="A249" s="9" t="s">
        <v>26</v>
      </c>
      <c r="B249" s="6" t="s">
        <v>1</v>
      </c>
      <c r="C249" s="6" t="s">
        <v>13</v>
      </c>
      <c r="D249" s="6" t="s">
        <v>10</v>
      </c>
      <c r="E249" s="6"/>
      <c r="F249" s="6"/>
      <c r="G249" s="16">
        <f t="shared" si="33"/>
        <v>14683000</v>
      </c>
      <c r="H249" s="16">
        <f t="shared" si="33"/>
        <v>0</v>
      </c>
      <c r="I249" s="16">
        <f t="shared" si="33"/>
        <v>14683000</v>
      </c>
    </row>
    <row r="250" spans="1:9" ht="48">
      <c r="A250" s="9" t="s">
        <v>102</v>
      </c>
      <c r="B250" s="6" t="s">
        <v>1</v>
      </c>
      <c r="C250" s="6" t="s">
        <v>13</v>
      </c>
      <c r="D250" s="6" t="s">
        <v>10</v>
      </c>
      <c r="E250" s="6" t="s">
        <v>99</v>
      </c>
      <c r="F250" s="6"/>
      <c r="G250" s="16">
        <f>G251+G254</f>
        <v>14683000</v>
      </c>
      <c r="H250" s="16">
        <f>H251+H254</f>
        <v>0</v>
      </c>
      <c r="I250" s="16">
        <f>I251+I254</f>
        <v>14683000</v>
      </c>
    </row>
    <row r="251" spans="1:9" ht="24">
      <c r="A251" s="9" t="s">
        <v>144</v>
      </c>
      <c r="B251" s="6" t="s">
        <v>1</v>
      </c>
      <c r="C251" s="6" t="s">
        <v>13</v>
      </c>
      <c r="D251" s="6" t="s">
        <v>10</v>
      </c>
      <c r="E251" s="6" t="s">
        <v>150</v>
      </c>
      <c r="F251" s="6"/>
      <c r="G251" s="16">
        <f t="shared" ref="G251:I252" si="34">G252</f>
        <v>5086000</v>
      </c>
      <c r="H251" s="16">
        <f t="shared" si="34"/>
        <v>0</v>
      </c>
      <c r="I251" s="16">
        <f t="shared" si="34"/>
        <v>5086000</v>
      </c>
    </row>
    <row r="252" spans="1:9" ht="24">
      <c r="A252" s="9" t="s">
        <v>59</v>
      </c>
      <c r="B252" s="6" t="s">
        <v>1</v>
      </c>
      <c r="C252" s="6" t="s">
        <v>13</v>
      </c>
      <c r="D252" s="6" t="s">
        <v>10</v>
      </c>
      <c r="E252" s="6" t="s">
        <v>150</v>
      </c>
      <c r="F252" s="6" t="s">
        <v>60</v>
      </c>
      <c r="G252" s="16">
        <f t="shared" si="34"/>
        <v>5086000</v>
      </c>
      <c r="H252" s="16">
        <f t="shared" si="34"/>
        <v>0</v>
      </c>
      <c r="I252" s="16">
        <f t="shared" si="34"/>
        <v>5086000</v>
      </c>
    </row>
    <row r="253" spans="1:9">
      <c r="A253" s="25" t="s">
        <v>62</v>
      </c>
      <c r="B253" s="4" t="s">
        <v>1</v>
      </c>
      <c r="C253" s="4" t="s">
        <v>13</v>
      </c>
      <c r="D253" s="4" t="s">
        <v>10</v>
      </c>
      <c r="E253" s="4" t="s">
        <v>150</v>
      </c>
      <c r="F253" s="4" t="s">
        <v>61</v>
      </c>
      <c r="G253" s="17">
        <v>5086000</v>
      </c>
      <c r="H253" s="1"/>
      <c r="I253" s="1">
        <f>G253+H253</f>
        <v>5086000</v>
      </c>
    </row>
    <row r="254" spans="1:9" ht="24">
      <c r="A254" s="24" t="s">
        <v>192</v>
      </c>
      <c r="B254" s="6" t="s">
        <v>1</v>
      </c>
      <c r="C254" s="6" t="s">
        <v>13</v>
      </c>
      <c r="D254" s="6" t="s">
        <v>10</v>
      </c>
      <c r="E254" s="6" t="s">
        <v>174</v>
      </c>
      <c r="F254" s="4"/>
      <c r="G254" s="18">
        <f t="shared" ref="G254:I255" si="35">G255</f>
        <v>9597000</v>
      </c>
      <c r="H254" s="18">
        <f t="shared" si="35"/>
        <v>0</v>
      </c>
      <c r="I254" s="18">
        <f t="shared" si="35"/>
        <v>9597000</v>
      </c>
    </row>
    <row r="255" spans="1:9">
      <c r="A255" s="9" t="s">
        <v>58</v>
      </c>
      <c r="B255" s="6" t="s">
        <v>1</v>
      </c>
      <c r="C255" s="6" t="s">
        <v>13</v>
      </c>
      <c r="D255" s="6" t="s">
        <v>10</v>
      </c>
      <c r="E255" s="6" t="s">
        <v>174</v>
      </c>
      <c r="F255" s="6" t="s">
        <v>54</v>
      </c>
      <c r="G255" s="16">
        <f t="shared" si="35"/>
        <v>9597000</v>
      </c>
      <c r="H255" s="16">
        <f t="shared" si="35"/>
        <v>0</v>
      </c>
      <c r="I255" s="16">
        <f t="shared" si="35"/>
        <v>9597000</v>
      </c>
    </row>
    <row r="256" spans="1:9" ht="36">
      <c r="A256" s="25" t="s">
        <v>95</v>
      </c>
      <c r="B256" s="4" t="s">
        <v>1</v>
      </c>
      <c r="C256" s="4" t="s">
        <v>13</v>
      </c>
      <c r="D256" s="4" t="s">
        <v>10</v>
      </c>
      <c r="E256" s="4" t="s">
        <v>174</v>
      </c>
      <c r="F256" s="4" t="s">
        <v>2</v>
      </c>
      <c r="G256" s="17">
        <v>9597000</v>
      </c>
      <c r="H256" s="1"/>
      <c r="I256" s="1">
        <f>G256+H256</f>
        <v>9597000</v>
      </c>
    </row>
    <row r="257" spans="1:9">
      <c r="A257" s="9" t="s">
        <v>25</v>
      </c>
      <c r="B257" s="6" t="s">
        <v>1</v>
      </c>
      <c r="C257" s="6" t="s">
        <v>16</v>
      </c>
      <c r="D257" s="6"/>
      <c r="E257" s="6"/>
      <c r="F257" s="6"/>
      <c r="G257" s="16">
        <f>G258</f>
        <v>3720000</v>
      </c>
      <c r="H257" s="16">
        <f t="shared" ref="H257:I261" si="36">H258</f>
        <v>0</v>
      </c>
      <c r="I257" s="16">
        <f t="shared" si="36"/>
        <v>3720000</v>
      </c>
    </row>
    <row r="258" spans="1:9">
      <c r="A258" s="9" t="s">
        <v>24</v>
      </c>
      <c r="B258" s="6" t="s">
        <v>1</v>
      </c>
      <c r="C258" s="6" t="s">
        <v>16</v>
      </c>
      <c r="D258" s="6" t="s">
        <v>18</v>
      </c>
      <c r="E258" s="6"/>
      <c r="F258" s="6"/>
      <c r="G258" s="16">
        <f>G259</f>
        <v>3720000</v>
      </c>
      <c r="H258" s="16">
        <f t="shared" si="36"/>
        <v>0</v>
      </c>
      <c r="I258" s="16">
        <f t="shared" si="36"/>
        <v>3720000</v>
      </c>
    </row>
    <row r="259" spans="1:9" ht="14.25" customHeight="1">
      <c r="A259" s="9" t="s">
        <v>161</v>
      </c>
      <c r="B259" s="6" t="s">
        <v>1</v>
      </c>
      <c r="C259" s="6" t="s">
        <v>16</v>
      </c>
      <c r="D259" s="6" t="s">
        <v>18</v>
      </c>
      <c r="E259" s="6" t="s">
        <v>135</v>
      </c>
      <c r="F259" s="6"/>
      <c r="G259" s="16">
        <f>G260</f>
        <v>3720000</v>
      </c>
      <c r="H259" s="16">
        <f t="shared" si="36"/>
        <v>0</v>
      </c>
      <c r="I259" s="16">
        <f t="shared" si="36"/>
        <v>3720000</v>
      </c>
    </row>
    <row r="260" spans="1:9" ht="24">
      <c r="A260" s="9" t="s">
        <v>193</v>
      </c>
      <c r="B260" s="6" t="s">
        <v>1</v>
      </c>
      <c r="C260" s="6" t="s">
        <v>16</v>
      </c>
      <c r="D260" s="6" t="s">
        <v>18</v>
      </c>
      <c r="E260" s="6" t="s">
        <v>181</v>
      </c>
      <c r="F260" s="6"/>
      <c r="G260" s="16">
        <f>G261</f>
        <v>3720000</v>
      </c>
      <c r="H260" s="16">
        <f t="shared" si="36"/>
        <v>0</v>
      </c>
      <c r="I260" s="16">
        <f t="shared" si="36"/>
        <v>3720000</v>
      </c>
    </row>
    <row r="261" spans="1:9">
      <c r="A261" s="9" t="s">
        <v>58</v>
      </c>
      <c r="B261" s="6" t="s">
        <v>1</v>
      </c>
      <c r="C261" s="6" t="s">
        <v>16</v>
      </c>
      <c r="D261" s="6" t="s">
        <v>18</v>
      </c>
      <c r="E261" s="6" t="s">
        <v>181</v>
      </c>
      <c r="F261" s="6" t="s">
        <v>54</v>
      </c>
      <c r="G261" s="16">
        <f>G262</f>
        <v>3720000</v>
      </c>
      <c r="H261" s="16">
        <f t="shared" si="36"/>
        <v>0</v>
      </c>
      <c r="I261" s="16">
        <f t="shared" si="36"/>
        <v>3720000</v>
      </c>
    </row>
    <row r="262" spans="1:9" ht="36">
      <c r="A262" s="25" t="s">
        <v>95</v>
      </c>
      <c r="B262" s="4" t="s">
        <v>1</v>
      </c>
      <c r="C262" s="4" t="s">
        <v>16</v>
      </c>
      <c r="D262" s="4" t="s">
        <v>18</v>
      </c>
      <c r="E262" s="4" t="s">
        <v>181</v>
      </c>
      <c r="F262" s="4" t="s">
        <v>2</v>
      </c>
      <c r="G262" s="2">
        <v>3720000</v>
      </c>
      <c r="H262" s="1"/>
      <c r="I262" s="1">
        <f>G262+H262</f>
        <v>3720000</v>
      </c>
    </row>
    <row r="263" spans="1:9" ht="15.75" customHeight="1">
      <c r="A263" s="9" t="s">
        <v>23</v>
      </c>
      <c r="B263" s="6" t="s">
        <v>1</v>
      </c>
      <c r="C263" s="6" t="s">
        <v>14</v>
      </c>
      <c r="D263" s="6" t="s">
        <v>92</v>
      </c>
      <c r="E263" s="6"/>
      <c r="F263" s="6"/>
      <c r="G263" s="10">
        <f>G264</f>
        <v>300000</v>
      </c>
      <c r="H263" s="10">
        <f t="shared" ref="H263:I267" si="37">H264</f>
        <v>0</v>
      </c>
      <c r="I263" s="10">
        <f t="shared" si="37"/>
        <v>300000</v>
      </c>
    </row>
    <row r="264" spans="1:9" ht="24">
      <c r="A264" s="9" t="s">
        <v>22</v>
      </c>
      <c r="B264" s="6" t="s">
        <v>1</v>
      </c>
      <c r="C264" s="6" t="s">
        <v>14</v>
      </c>
      <c r="D264" s="6" t="s">
        <v>10</v>
      </c>
      <c r="E264" s="6"/>
      <c r="F264" s="6"/>
      <c r="G264" s="10">
        <f>G265</f>
        <v>300000</v>
      </c>
      <c r="H264" s="10">
        <f t="shared" si="37"/>
        <v>0</v>
      </c>
      <c r="I264" s="10">
        <f t="shared" si="37"/>
        <v>300000</v>
      </c>
    </row>
    <row r="265" spans="1:9" ht="48">
      <c r="A265" s="9" t="s">
        <v>199</v>
      </c>
      <c r="B265" s="6" t="s">
        <v>1</v>
      </c>
      <c r="C265" s="6" t="s">
        <v>14</v>
      </c>
      <c r="D265" s="6" t="s">
        <v>10</v>
      </c>
      <c r="E265" s="6" t="s">
        <v>133</v>
      </c>
      <c r="F265" s="6"/>
      <c r="G265" s="10">
        <f>G266</f>
        <v>300000</v>
      </c>
      <c r="H265" s="10">
        <f t="shared" si="37"/>
        <v>0</v>
      </c>
      <c r="I265" s="10">
        <f t="shared" si="37"/>
        <v>300000</v>
      </c>
    </row>
    <row r="266" spans="1:9" ht="36">
      <c r="A266" s="9" t="s">
        <v>198</v>
      </c>
      <c r="B266" s="6" t="s">
        <v>1</v>
      </c>
      <c r="C266" s="6" t="s">
        <v>14</v>
      </c>
      <c r="D266" s="6" t="s">
        <v>10</v>
      </c>
      <c r="E266" s="6" t="s">
        <v>134</v>
      </c>
      <c r="F266" s="6"/>
      <c r="G266" s="10">
        <f>G267</f>
        <v>300000</v>
      </c>
      <c r="H266" s="10">
        <f t="shared" si="37"/>
        <v>0</v>
      </c>
      <c r="I266" s="10">
        <f t="shared" si="37"/>
        <v>300000</v>
      </c>
    </row>
    <row r="267" spans="1:9" ht="24">
      <c r="A267" s="9" t="s">
        <v>90</v>
      </c>
      <c r="B267" s="6" t="s">
        <v>1</v>
      </c>
      <c r="C267" s="6" t="s">
        <v>14</v>
      </c>
      <c r="D267" s="6" t="s">
        <v>10</v>
      </c>
      <c r="E267" s="6" t="s">
        <v>134</v>
      </c>
      <c r="F267" s="6" t="s">
        <v>91</v>
      </c>
      <c r="G267" s="3">
        <f>G268</f>
        <v>300000</v>
      </c>
      <c r="H267" s="3">
        <f t="shared" si="37"/>
        <v>0</v>
      </c>
      <c r="I267" s="3">
        <f t="shared" si="37"/>
        <v>300000</v>
      </c>
    </row>
    <row r="268" spans="1:9">
      <c r="A268" s="25" t="s">
        <v>94</v>
      </c>
      <c r="B268" s="4" t="s">
        <v>1</v>
      </c>
      <c r="C268" s="4" t="s">
        <v>14</v>
      </c>
      <c r="D268" s="4" t="s">
        <v>10</v>
      </c>
      <c r="E268" s="4" t="s">
        <v>134</v>
      </c>
      <c r="F268" s="4" t="s">
        <v>93</v>
      </c>
      <c r="G268" s="2">
        <v>300000</v>
      </c>
      <c r="H268" s="1"/>
      <c r="I268" s="1">
        <f>G268+H268</f>
        <v>300000</v>
      </c>
    </row>
    <row r="269" spans="1:9">
      <c r="G269" s="20"/>
    </row>
    <row r="270" spans="1:9">
      <c r="G270" s="20"/>
    </row>
    <row r="271" spans="1:9">
      <c r="G271" s="22"/>
    </row>
    <row r="272" spans="1:9">
      <c r="G272" s="23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</sheetData>
  <mergeCells count="2">
    <mergeCell ref="C13:D13"/>
    <mergeCell ref="A11:I11"/>
  </mergeCells>
  <phoneticPr fontId="1" type="noConversion"/>
  <pageMargins left="0.59055118110236227" right="0.19685039370078741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В прил 3  на думу 2014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Admin</cp:lastModifiedBy>
  <cp:lastPrinted>2014-02-17T12:12:36Z</cp:lastPrinted>
  <dcterms:created xsi:type="dcterms:W3CDTF">2012-01-30T07:19:58Z</dcterms:created>
  <dcterms:modified xsi:type="dcterms:W3CDTF">2014-02-25T11:02:36Z</dcterms:modified>
</cp:coreProperties>
</file>