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95" windowHeight="8445"/>
  </bookViews>
  <sheets>
    <sheet name="для работы" sheetId="2" r:id="rId1"/>
  </sheets>
  <calcPr calcId="124519"/>
</workbook>
</file>

<file path=xl/calcChain.xml><?xml version="1.0" encoding="utf-8"?>
<calcChain xmlns="http://schemas.openxmlformats.org/spreadsheetml/2006/main">
  <c r="H157" i="2"/>
  <c r="I126"/>
  <c r="H91"/>
  <c r="I91" s="1"/>
  <c r="I90" s="1"/>
  <c r="I89" s="1"/>
  <c r="I88" s="1"/>
  <c r="H85"/>
  <c r="H191"/>
  <c r="I92"/>
  <c r="I94"/>
  <c r="I93"/>
  <c r="I96"/>
  <c r="I95"/>
  <c r="I98"/>
  <c r="I97"/>
  <c r="I100"/>
  <c r="I99"/>
  <c r="H90"/>
  <c r="H89" s="1"/>
  <c r="H88" s="1"/>
  <c r="H93"/>
  <c r="H95"/>
  <c r="H97"/>
  <c r="H99"/>
  <c r="G90"/>
  <c r="G89"/>
  <c r="G93"/>
  <c r="G95"/>
  <c r="G97"/>
  <c r="G99"/>
  <c r="G88"/>
  <c r="I191"/>
  <c r="I190"/>
  <c r="I189" s="1"/>
  <c r="I188" s="1"/>
  <c r="I17"/>
  <c r="I16"/>
  <c r="I19"/>
  <c r="I18"/>
  <c r="I15"/>
  <c r="G22"/>
  <c r="I22"/>
  <c r="I23"/>
  <c r="I21"/>
  <c r="I20" s="1"/>
  <c r="I25"/>
  <c r="I24"/>
  <c r="I28"/>
  <c r="I27" s="1"/>
  <c r="I26" s="1"/>
  <c r="I30"/>
  <c r="I29" s="1"/>
  <c r="I33"/>
  <c r="I32"/>
  <c r="I35"/>
  <c r="I34"/>
  <c r="I37"/>
  <c r="I38"/>
  <c r="I36" s="1"/>
  <c r="I39"/>
  <c r="I40"/>
  <c r="I42"/>
  <c r="I41" s="1"/>
  <c r="I46"/>
  <c r="I45" s="1"/>
  <c r="I44" s="1"/>
  <c r="I43" s="1"/>
  <c r="I50"/>
  <c r="I49" s="1"/>
  <c r="I48" s="1"/>
  <c r="I47" s="1"/>
  <c r="I54"/>
  <c r="I53" s="1"/>
  <c r="I56"/>
  <c r="I55" s="1"/>
  <c r="I58"/>
  <c r="I57" s="1"/>
  <c r="I60"/>
  <c r="I59" s="1"/>
  <c r="I63"/>
  <c r="I62"/>
  <c r="I61" s="1"/>
  <c r="I65"/>
  <c r="I64"/>
  <c r="I71"/>
  <c r="I70"/>
  <c r="I69" s="1"/>
  <c r="I68" s="1"/>
  <c r="I74"/>
  <c r="I73" s="1"/>
  <c r="I72" s="1"/>
  <c r="I76"/>
  <c r="I75"/>
  <c r="I80"/>
  <c r="I79" s="1"/>
  <c r="I78" s="1"/>
  <c r="I77" s="1"/>
  <c r="I82"/>
  <c r="I83"/>
  <c r="I81"/>
  <c r="I85"/>
  <c r="I84"/>
  <c r="I87"/>
  <c r="I86"/>
  <c r="I103"/>
  <c r="I102" s="1"/>
  <c r="I105"/>
  <c r="I104" s="1"/>
  <c r="I106"/>
  <c r="I107"/>
  <c r="I109"/>
  <c r="I108" s="1"/>
  <c r="I111"/>
  <c r="I110" s="1"/>
  <c r="I114"/>
  <c r="I113" s="1"/>
  <c r="I112" s="1"/>
  <c r="I116"/>
  <c r="I115" s="1"/>
  <c r="I118"/>
  <c r="I117" s="1"/>
  <c r="I120"/>
  <c r="I119" s="1"/>
  <c r="I121"/>
  <c r="I122"/>
  <c r="I123"/>
  <c r="I124"/>
  <c r="I125"/>
  <c r="I128"/>
  <c r="I129"/>
  <c r="I127" s="1"/>
  <c r="I131"/>
  <c r="I130" s="1"/>
  <c r="I133"/>
  <c r="I134"/>
  <c r="I135"/>
  <c r="I136"/>
  <c r="I132"/>
  <c r="I140"/>
  <c r="I141"/>
  <c r="I139" s="1"/>
  <c r="I143"/>
  <c r="I142" s="1"/>
  <c r="I145"/>
  <c r="I144" s="1"/>
  <c r="I147"/>
  <c r="I146" s="1"/>
  <c r="I148"/>
  <c r="I149"/>
  <c r="I151"/>
  <c r="I150" s="1"/>
  <c r="I152"/>
  <c r="I153"/>
  <c r="I154"/>
  <c r="I155"/>
  <c r="I157"/>
  <c r="I158"/>
  <c r="I156"/>
  <c r="I161"/>
  <c r="I162"/>
  <c r="I163"/>
  <c r="I160"/>
  <c r="I159" s="1"/>
  <c r="I165"/>
  <c r="I164"/>
  <c r="I169"/>
  <c r="I170"/>
  <c r="I168"/>
  <c r="I167" s="1"/>
  <c r="I172"/>
  <c r="I171"/>
  <c r="I175"/>
  <c r="I174" s="1"/>
  <c r="I177"/>
  <c r="I176" s="1"/>
  <c r="I179"/>
  <c r="I178" s="1"/>
  <c r="I181"/>
  <c r="I180" s="1"/>
  <c r="I186"/>
  <c r="I187"/>
  <c r="I185"/>
  <c r="I184" s="1"/>
  <c r="I183" s="1"/>
  <c r="I182" s="1"/>
  <c r="I195"/>
  <c r="I194" s="1"/>
  <c r="I193" s="1"/>
  <c r="I192" s="1"/>
  <c r="H190"/>
  <c r="H189"/>
  <c r="H188" s="1"/>
  <c r="H16"/>
  <c r="H18"/>
  <c r="H15"/>
  <c r="H21"/>
  <c r="H24"/>
  <c r="H20" s="1"/>
  <c r="H27"/>
  <c r="H29"/>
  <c r="H26"/>
  <c r="H32"/>
  <c r="H34"/>
  <c r="H36"/>
  <c r="H41"/>
  <c r="H45"/>
  <c r="H44"/>
  <c r="H43" s="1"/>
  <c r="H31" s="1"/>
  <c r="H49"/>
  <c r="H48" s="1"/>
  <c r="H47" s="1"/>
  <c r="H53"/>
  <c r="H55"/>
  <c r="H52" s="1"/>
  <c r="H51" s="1"/>
  <c r="H57"/>
  <c r="H59"/>
  <c r="H62"/>
  <c r="H64"/>
  <c r="H61"/>
  <c r="H70"/>
  <c r="H69" s="1"/>
  <c r="H73"/>
  <c r="H72" s="1"/>
  <c r="H75"/>
  <c r="H79"/>
  <c r="H78" s="1"/>
  <c r="H77" s="1"/>
  <c r="H81"/>
  <c r="H84"/>
  <c r="H86"/>
  <c r="H102"/>
  <c r="H104"/>
  <c r="H108"/>
  <c r="H110"/>
  <c r="H113"/>
  <c r="H115"/>
  <c r="H112" s="1"/>
  <c r="H119"/>
  <c r="H117" s="1"/>
  <c r="H127"/>
  <c r="H130"/>
  <c r="H132"/>
  <c r="H139"/>
  <c r="H142"/>
  <c r="H144"/>
  <c r="H146"/>
  <c r="H150"/>
  <c r="H156"/>
  <c r="H138"/>
  <c r="H137" s="1"/>
  <c r="H168"/>
  <c r="H171"/>
  <c r="H167"/>
  <c r="H174"/>
  <c r="H176"/>
  <c r="H173" s="1"/>
  <c r="H166" s="1"/>
  <c r="H178"/>
  <c r="H180"/>
  <c r="H185"/>
  <c r="H184"/>
  <c r="H183" s="1"/>
  <c r="H182" s="1"/>
  <c r="H194"/>
  <c r="H193"/>
  <c r="H192" s="1"/>
  <c r="G132"/>
  <c r="G53"/>
  <c r="G55"/>
  <c r="G57"/>
  <c r="G59"/>
  <c r="G52"/>
  <c r="G51" s="1"/>
  <c r="G146"/>
  <c r="G64"/>
  <c r="G62"/>
  <c r="G61"/>
  <c r="G139"/>
  <c r="G142"/>
  <c r="G138" s="1"/>
  <c r="G137" s="1"/>
  <c r="G144"/>
  <c r="G150"/>
  <c r="G156"/>
  <c r="G160"/>
  <c r="G164"/>
  <c r="G159"/>
  <c r="G70"/>
  <c r="G69" s="1"/>
  <c r="G68" s="1"/>
  <c r="G67" s="1"/>
  <c r="G73"/>
  <c r="G72" s="1"/>
  <c r="G75"/>
  <c r="G174"/>
  <c r="G176"/>
  <c r="G178"/>
  <c r="G180"/>
  <c r="G173"/>
  <c r="G102"/>
  <c r="H164"/>
  <c r="H160"/>
  <c r="G104"/>
  <c r="G108"/>
  <c r="G110"/>
  <c r="G113"/>
  <c r="G115"/>
  <c r="G112" s="1"/>
  <c r="G119"/>
  <c r="G117" s="1"/>
  <c r="G127"/>
  <c r="G130"/>
  <c r="G79"/>
  <c r="G78" s="1"/>
  <c r="G77" s="1"/>
  <c r="G81"/>
  <c r="G84"/>
  <c r="G86"/>
  <c r="G16"/>
  <c r="G18"/>
  <c r="G15"/>
  <c r="G21"/>
  <c r="G24"/>
  <c r="G20" s="1"/>
  <c r="G27"/>
  <c r="G29"/>
  <c r="G26"/>
  <c r="G32"/>
  <c r="G34"/>
  <c r="G36"/>
  <c r="G41"/>
  <c r="G45"/>
  <c r="G44"/>
  <c r="G43" s="1"/>
  <c r="G31" s="1"/>
  <c r="G49"/>
  <c r="G48" s="1"/>
  <c r="G47" s="1"/>
  <c r="G168"/>
  <c r="G171"/>
  <c r="G167" s="1"/>
  <c r="G166" s="1"/>
  <c r="G185"/>
  <c r="G184"/>
  <c r="G183" s="1"/>
  <c r="G182" s="1"/>
  <c r="G190"/>
  <c r="G189"/>
  <c r="G188" s="1"/>
  <c r="G194"/>
  <c r="G193" s="1"/>
  <c r="G192" s="1"/>
  <c r="I166" l="1"/>
  <c r="I138"/>
  <c r="I137" s="1"/>
  <c r="I101"/>
  <c r="I67"/>
  <c r="G14"/>
  <c r="G101"/>
  <c r="G66" s="1"/>
  <c r="H101"/>
  <c r="H68"/>
  <c r="H67" s="1"/>
  <c r="H14"/>
  <c r="I173"/>
  <c r="I52"/>
  <c r="I51" s="1"/>
  <c r="I31"/>
  <c r="I14"/>
  <c r="G13" l="1"/>
  <c r="H66"/>
  <c r="I66"/>
  <c r="I13" s="1"/>
  <c r="H13"/>
</calcChain>
</file>

<file path=xl/sharedStrings.xml><?xml version="1.0" encoding="utf-8"?>
<sst xmlns="http://schemas.openxmlformats.org/spreadsheetml/2006/main" count="984" uniqueCount="248">
  <si>
    <t>АДМИНИСТРАЦИЯ МУНИЦИПАЛЬНОГО ОБРАЗОВАНИЯ ГОРОДСКОЕ ПОСЕЛЕНИЕ "ГОРОД МАЛОЯРОСЛАВЕЦ"</t>
  </si>
  <si>
    <t>Вед.</t>
  </si>
  <si>
    <t>250</t>
  </si>
  <si>
    <t>0020400</t>
  </si>
  <si>
    <t>012</t>
  </si>
  <si>
    <t>0021200</t>
  </si>
  <si>
    <t>981</t>
  </si>
  <si>
    <t>982</t>
  </si>
  <si>
    <t>0020800</t>
  </si>
  <si>
    <t>0700500</t>
  </si>
  <si>
    <t>0900200</t>
  </si>
  <si>
    <t>0920300</t>
  </si>
  <si>
    <t>983</t>
  </si>
  <si>
    <t>984</t>
  </si>
  <si>
    <t>985</t>
  </si>
  <si>
    <t>5204701</t>
  </si>
  <si>
    <t>2180100</t>
  </si>
  <si>
    <t>3400300</t>
  </si>
  <si>
    <t>3600100</t>
  </si>
  <si>
    <t>810</t>
  </si>
  <si>
    <t>3600200</t>
  </si>
  <si>
    <t>3600300</t>
  </si>
  <si>
    <t>3800500</t>
  </si>
  <si>
    <t>6000100</t>
  </si>
  <si>
    <t>986</t>
  </si>
  <si>
    <t>987</t>
  </si>
  <si>
    <t>6000200</t>
  </si>
  <si>
    <t>6000300</t>
  </si>
  <si>
    <t>6000410</t>
  </si>
  <si>
    <t>6000420</t>
  </si>
  <si>
    <t>6000500</t>
  </si>
  <si>
    <t>988</t>
  </si>
  <si>
    <t>989</t>
  </si>
  <si>
    <t>990</t>
  </si>
  <si>
    <t>991</t>
  </si>
  <si>
    <t>992</t>
  </si>
  <si>
    <t>4400000</t>
  </si>
  <si>
    <t>006</t>
  </si>
  <si>
    <t>611</t>
  </si>
  <si>
    <t>4410000</t>
  </si>
  <si>
    <t>4508500</t>
  </si>
  <si>
    <t>973</t>
  </si>
  <si>
    <t>974</t>
  </si>
  <si>
    <t>975</t>
  </si>
  <si>
    <t>976</t>
  </si>
  <si>
    <t>977</t>
  </si>
  <si>
    <t>7950016</t>
  </si>
  <si>
    <t>612</t>
  </si>
  <si>
    <t>7950027</t>
  </si>
  <si>
    <t>5058600</t>
  </si>
  <si>
    <t>005</t>
  </si>
  <si>
    <t>993</t>
  </si>
  <si>
    <t>5140500</t>
  </si>
  <si>
    <t>630</t>
  </si>
  <si>
    <t>7950028</t>
  </si>
  <si>
    <t>4560000</t>
  </si>
  <si>
    <t>0650300</t>
  </si>
  <si>
    <t>013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</si>
  <si>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</si>
  <si>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</si>
  <si>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</si>
  <si>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Выполнение функций органами местного самоуправления</t>
  </si>
  <si>
    <t>Депутаты представительного органа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</si>
  <si>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</si>
  <si>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Представительские расходы</t>
  </si>
  <si>
    <t>Расходы на ремонт здания администрации ГП "Город Малоярославец"</t>
  </si>
  <si>
    <t>Глава местной администрации (исполнительно-распорядительного органа муниципального образования)</t>
  </si>
  <si>
    <t>01</t>
  </si>
  <si>
    <t>03</t>
  </si>
  <si>
    <t>04</t>
  </si>
  <si>
    <t>11</t>
  </si>
  <si>
    <t>13</t>
  </si>
  <si>
    <t>09</t>
  </si>
  <si>
    <t>12</t>
  </si>
  <si>
    <t>05</t>
  </si>
  <si>
    <t>02</t>
  </si>
  <si>
    <t>08</t>
  </si>
  <si>
    <t>10</t>
  </si>
  <si>
    <t>06</t>
  </si>
  <si>
    <t>Прочие расходы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</si>
  <si>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</si>
  <si>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</si>
  <si>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Облуживание государственного и муниципального долга</t>
  </si>
  <si>
    <t>Субсидии юридическим лицам (кроме государственных учреждений) и физическим лицам - производителям товаров, работ, услуг</t>
  </si>
  <si>
    <t>Периодическая печать</t>
  </si>
  <si>
    <t>Периодическая печать и издательства</t>
  </si>
  <si>
    <t>Средства массовой информации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</si>
  <si>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</si>
  <si>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Муниципальная целевая программа "Развитие физической культуры и спорта в МО ГП "Город Малоярославец" на 2012-2015 годы"</t>
  </si>
  <si>
    <t>Физическая культура</t>
  </si>
  <si>
    <t>Физическая культура и спорт</t>
  </si>
  <si>
    <t>Субсидии некоммерческим организациям (за исключением государственных учреждений)</t>
  </si>
  <si>
    <t>Субсидии отдельным общественным организациям и иным некоммерческим объединениям</t>
  </si>
  <si>
    <t>Другие вопросы в области социальной политики</t>
  </si>
  <si>
    <t>Раздел, подраздел</t>
  </si>
  <si>
    <t>6000400</t>
  </si>
  <si>
    <t>Организация и содержание мест захоронения</t>
  </si>
  <si>
    <t>Разработка нового кладбища</t>
  </si>
  <si>
    <t>Озеленение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</si>
  <si>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</si>
  <si>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Обслуживание уличного освещения</t>
  </si>
  <si>
    <t>Оплата  электроэнергии по уличному освещению</t>
  </si>
  <si>
    <t>Прочие мероприятия по благоустройству городских округов и поселений</t>
  </si>
  <si>
    <t>Обслуживание ливневых канализаций и дренажных систем</t>
  </si>
  <si>
    <t>Обслуживание шахтных колодцев</t>
  </si>
  <si>
    <t>Содержание общественных туалетов</t>
  </si>
  <si>
    <t>Содержание фонтанов</t>
  </si>
  <si>
    <t>Культура и кинематография</t>
  </si>
  <si>
    <t>Культура</t>
  </si>
  <si>
    <t>Учреждения культуры и мероприятия в сфере культуры и кинематографии</t>
  </si>
  <si>
    <t>Содержание казенных учреждений</t>
  </si>
  <si>
    <t>Резервные фонды</t>
  </si>
  <si>
    <t>Резервные фонды местных администраций</t>
  </si>
  <si>
    <t>Другие общегосударственные вопросы</t>
  </si>
  <si>
    <t>Оценка недвижимости, признание прав и регулирование отношений по государственной и муниципальной собственности</t>
  </si>
  <si>
    <t>Выполнение других обязательств государства</t>
  </si>
  <si>
    <t>Членские и организационные взносы в Ассоциации городов и поселков</t>
  </si>
  <si>
    <t>Выплаты домкомам, уличкомам</t>
  </si>
  <si>
    <t>Изготовление символики города</t>
  </si>
  <si>
    <t>Обучение, переподготовка, повышение квалификации, проведение семинаров для различных категорий муниципальных служащих органов местного самоуправления за счет средств местного бюджета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</si>
  <si>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</si>
  <si>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</si>
  <si>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</si>
  <si>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Национальная экономика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</si>
  <si>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</si>
  <si>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</si>
  <si>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</si>
  <si>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Жилищное хозяйство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</si>
  <si>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</si>
  <si>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Капитальный ремонт муниципального жилищного фонда</t>
  </si>
  <si>
    <t>Мероприятия в области жилищного хозяйства</t>
  </si>
  <si>
    <t>Коммунальное хозяйство</t>
  </si>
  <si>
    <t>Мероприятия в области коммунального хозяйства</t>
  </si>
  <si>
    <t>Благоустройство</t>
  </si>
  <si>
    <t>Уличное освещение</t>
  </si>
  <si>
    <t>6220153</t>
  </si>
  <si>
    <t>Стимулирование руководителей исполнительно-распорядительных органов муниципальных образований области</t>
  </si>
  <si>
    <t>Ведомственные целевые  программы</t>
  </si>
  <si>
    <t>6220000</t>
  </si>
  <si>
    <t>Ведомственная целевая программа "Совершенствование системы управления общественными финансами Калужской области"</t>
  </si>
  <si>
    <t>6220100</t>
  </si>
  <si>
    <t>Социальная политика</t>
  </si>
  <si>
    <t>Социальное обеспечение населения</t>
  </si>
  <si>
    <t>Оказание других видов социальной помощи</t>
  </si>
  <si>
    <t>Социальные выплаты</t>
  </si>
  <si>
    <t>Оплата проезда городских пенсионеров</t>
  </si>
  <si>
    <t>Муниципальная долгосрочная целевая программа "Развитие городской централизованной библиотечной системы в МО ГП "Город Малоярославец" на 2012-2015 годы"</t>
  </si>
  <si>
    <t>Субсидии бюджетным учреждениям на иные цели</t>
  </si>
  <si>
    <t>Новогодние мероприятия</t>
  </si>
  <si>
    <t>Прочие мероприятия в культуре</t>
  </si>
  <si>
    <t>Государственная поддержка в сфере культуры, кинематографии и средств массовой информации</t>
  </si>
  <si>
    <t>Музеи и постоянные выставки</t>
  </si>
  <si>
    <t>Измененные бюджетные ассигнования на 2012 год</t>
  </si>
  <si>
    <t>Вид расхода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</si>
  <si>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</si>
  <si>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</si>
  <si>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</si>
  <si>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</si>
  <si>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"Город Малоярославец" на 2012 год и  </t>
  </si>
  <si>
    <t xml:space="preserve">  на плановый период 2013 и 2014 годов"</t>
  </si>
  <si>
    <t>Приложение № 1</t>
  </si>
  <si>
    <t>Ведомственная структура расходов бюджета муниципального образования городское поселение "Город Малоярославец" на 2012 год</t>
  </si>
  <si>
    <t>рублей</t>
  </si>
  <si>
    <t>7950000</t>
  </si>
  <si>
    <t>Целевая статья</t>
  </si>
  <si>
    <t>Добровольные пожертвования на восстановление Монумента Славы – памятника героям Отечественной войны 1812 года</t>
  </si>
  <si>
    <t>5201513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</si>
  <si>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</si>
  <si>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Целевые программы муниципальных образований</t>
  </si>
  <si>
    <t>Наименование</t>
  </si>
  <si>
    <t>3600000</t>
  </si>
  <si>
    <t xml:space="preserve">Поддержка жилищного хозяйства </t>
  </si>
  <si>
    <t>3800000</t>
  </si>
  <si>
    <t xml:space="preserve">Поддержка коммунального хозяйства </t>
  </si>
  <si>
    <t>800</t>
  </si>
  <si>
    <t>Субсидии юридическим лицам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</si>
  <si>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</si>
  <si>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 поступивших от государственной корпорации "Фонд содействия реформированию жилищно- коммунального хозяйства"</t>
  </si>
  <si>
    <t>Бюджетные инвестиции</t>
  </si>
  <si>
    <t>0980000</t>
  </si>
  <si>
    <t>0980100</t>
  </si>
  <si>
    <t>0980104</t>
  </si>
  <si>
    <t>0980200</t>
  </si>
  <si>
    <t>0980204</t>
  </si>
  <si>
    <t>5204800</t>
  </si>
  <si>
    <t>5227936</t>
  </si>
  <si>
    <t>Дорожное хозяйство (дорожные фонды)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</si>
  <si>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</si>
  <si>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Мероприятия в отношении объектов, имеющих социально-экономическое значение</t>
  </si>
  <si>
    <t>0700400</t>
  </si>
  <si>
    <t>Резервные фонды исполнительных органов государственной власти субъектов Российской Федерации</t>
  </si>
  <si>
    <t>7950029</t>
  </si>
  <si>
    <t>960</t>
  </si>
  <si>
    <t>Муниципальная целевая программа "Ремонт и содержание сети автомобильных дорог МО ГП  "Город Малоярославец" Калужской области на период 2012 -2014 годов"</t>
  </si>
  <si>
    <t>Мероприятия в отношении объектов, имеющих социально-экономическое значение за счет средств местного бюджета</t>
  </si>
  <si>
    <t>9420000</t>
  </si>
  <si>
    <t>313</t>
  </si>
  <si>
    <t>Обеспечение мероприятий на 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Великой Отечественной войны</t>
  </si>
  <si>
    <t>Пособия и компенсации по публичным нормативным обязательствам</t>
  </si>
  <si>
    <t>6220115</t>
  </si>
  <si>
    <t>400</t>
  </si>
  <si>
    <t>961</t>
  </si>
  <si>
    <t>5227935</t>
  </si>
  <si>
    <t>Обеспечение мероприятий по капитальному ремонту многоквартирных домов и  переселению граждан из аварийного жилищного фонда за счет средств, поступивших от  государственной корпорации  "Фонд содействия  реформированию  жилищно-коммунального  хозяйства"</t>
  </si>
  <si>
    <t>Капитальный ремонт и ремонт автомобильных дорог общего пользования населенных пунктов</t>
  </si>
  <si>
    <t>Капитальный ремонт и ремонт автомобильных дорог общего пользования населенных пунктов  за счет средств местного бюджета</t>
  </si>
  <si>
    <t>5204801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</si>
  <si>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</si>
  <si>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Взнос в уставный капитал УМП "Коммунальные электрические и тепловые сети"</t>
  </si>
  <si>
    <t>Мероприятия, связанные с празднованием Дня города</t>
  </si>
  <si>
    <t>Мероприятия, посвященные годовщине Малоярославецкого сражения 1812 года</t>
  </si>
  <si>
    <t>Обслуживание Вечного огня</t>
  </si>
  <si>
    <t>Целевая программа по подготовке к празднованию 200-летия Малоярославецкого сражения в Отечественной войне 1812 года</t>
  </si>
  <si>
    <t>994</t>
  </si>
  <si>
    <t>Глава муниципального образования                                                       О.В.Цируль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</si>
  <si>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</si>
  <si>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9470000</t>
  </si>
  <si>
    <t>9470010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</si>
  <si>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 за счет средств местного бюджета</t>
  </si>
  <si>
    <t>996</t>
  </si>
  <si>
    <t>Компенсация гражданам на оплату коммунальных услуг сверх установленного предельного индекса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</si>
  <si>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</si>
  <si>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0980304</t>
  </si>
  <si>
    <t>4400200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</si>
  <si>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</si>
  <si>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4400210</t>
  </si>
  <si>
    <t>Комплектование книжных фондов библиотек муниципальных образований за счет средств местного бюджета</t>
  </si>
  <si>
    <t>ДПЦ "Чистая вода в Калужской области в 2011-2017годы" за счет средств местного бюджета</t>
  </si>
  <si>
    <t>5220310</t>
  </si>
  <si>
    <t>5223310</t>
  </si>
  <si>
    <t>997</t>
  </si>
  <si>
    <t>Отклонение                   + / -</t>
  </si>
  <si>
    <t xml:space="preserve">Обеспечение мероприятий по  капитальному ремонту  многоквартирных домов и  переселению граждан из  аварийного жилищного фонда за счет средств бюджетов </t>
  </si>
  <si>
    <t>Обеспечение мероприятий по переселению граждан из аварийного жилищного фонда с учетом  необходимости развития малоэтажного жилищного строительства за счет средств бюджета</t>
  </si>
  <si>
    <t>Мероприятия, связанные с празднованием Дня Победы</t>
  </si>
  <si>
    <t>Разработка генерального плана МО ГП "Город Малоярославец"</t>
  </si>
  <si>
    <t xml:space="preserve">Измененные бюджетные ассигнования на 2012 год Решением Городской Думы № 217 от 19.10.2012 </t>
  </si>
  <si>
    <t>5227934</t>
  </si>
  <si>
    <t>Осуществление  муниципальными образованиями дорожной деятельности</t>
  </si>
  <si>
    <t>Осуществление  муниципальными образованиями дорожной деятельности за счет средств местного бюджета</t>
  </si>
  <si>
    <t>959</t>
  </si>
  <si>
    <t>Долгосрочная целевая программа  "Стимулирование развития  жилищного строительства на  территории Калужской области"  на 2011-2015 годы за счет средств местного бюджета</t>
  </si>
  <si>
    <t>5220300</t>
  </si>
  <si>
    <t>ДПЦ "Чистая вода в Калужской области в 2011-2017годы"</t>
  </si>
  <si>
    <t>592</t>
  </si>
  <si>
    <t>Взнос в уставный капитал МУП «Малоярославецкое специализированное автотранспортное предприятие"</t>
  </si>
  <si>
    <t>Содержание кладбища</t>
  </si>
  <si>
    <t xml:space="preserve"> № 234 от  25 декабря 2012 года  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</si>
</sst>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8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" fontId="2" fillId="0" borderId="1" xfId="0" applyNumberFormat="1" applyFont="1" applyFill="1" applyBorder="1" applyAlignment="1">
      <alignment horizontal="right" vertical="top" shrinkToFit="1"/>
    </xf>
    <xf numFmtId="0" fontId="3" fillId="0" borderId="0" xfId="0" applyFont="1"/>
    <xf numFmtId="49" fontId="4" fillId="2" borderId="2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8"/>
  <sheetViews>
    <sheetView tabSelected="1" zoomScale="120" workbookViewId="0">
      <selection activeCell="A8" sqref="A8"/>
    </sheetView>
  </sheetViews>
  <sheetFormatPr defaultRowHeight="12.75"/>
  <cols>
    <col min="1" max="1" width="44.28515625" customWidth="1"/>
    <col min="2" max="2" width="4.5703125" customWidth="1"/>
    <col min="3" max="3" width="3.85546875" customWidth="1"/>
    <col min="4" max="4" width="5" customWidth="1"/>
    <col min="5" max="5" width="8.28515625" customWidth="1"/>
    <col min="6" max="6" width="6.85546875" customWidth="1"/>
    <col min="7" max="7" width="13" customWidth="1"/>
    <col min="8" max="8" width="12.140625" customWidth="1"/>
    <col min="9" max="9" width="13.28515625" customWidth="1"/>
  </cols>
  <sheetData>
    <row r="1" spans="1:9">
      <c r="I1" s="6" t="s">
        <v>160</v>
      </c>
    </row>
    <row r="2" spans="1:9">
      <c r="I2" s="6" t="s">
        <v>154</v>
      </c>
    </row>
    <row r="3" spans="1:9">
      <c r="I3" s="6" t="s">
        <v>155</v>
      </c>
    </row>
    <row r="4" spans="1:9">
      <c r="I4" s="6" t="s">
        <v>156</v>
      </c>
    </row>
    <row r="5" spans="1:9">
      <c r="I5" s="6" t="s">
        <v>157</v>
      </c>
    </row>
    <row r="6" spans="1:9">
      <c r="I6" s="6" t="s">
        <v>158</v>
      </c>
    </row>
    <row r="7" spans="1:9">
      <c r="I7" s="6" t="s">
        <v>159</v>
      </c>
    </row>
    <row r="8" spans="1:9" ht="23.25" customHeight="1">
      <c r="I8" s="7" t="s">
        <v>247</v>
      </c>
    </row>
    <row r="9" spans="1:9" ht="43.5" customHeight="1">
      <c r="I9" s="9" t="s">
        <v>214</v>
      </c>
    </row>
    <row r="10" spans="1:9" ht="32.25" customHeight="1">
      <c r="A10" s="45" t="s">
        <v>161</v>
      </c>
      <c r="B10" s="45"/>
      <c r="C10" s="45"/>
      <c r="D10" s="45"/>
      <c r="E10" s="45"/>
      <c r="F10" s="45"/>
      <c r="G10" s="45"/>
      <c r="H10" s="45"/>
      <c r="I10" s="45"/>
    </row>
    <row r="11" spans="1:9">
      <c r="A11" s="3"/>
      <c r="B11" s="3"/>
      <c r="C11" s="3"/>
      <c r="D11" s="3"/>
      <c r="E11" s="3"/>
      <c r="F11" s="3"/>
      <c r="G11" s="3"/>
      <c r="H11" s="3"/>
      <c r="I11" s="8" t="s">
        <v>162</v>
      </c>
    </row>
    <row r="12" spans="1:9" ht="105" customHeight="1">
      <c r="A12" s="10" t="s">
        <v>169</v>
      </c>
      <c r="B12" s="10" t="s">
        <v>1</v>
      </c>
      <c r="C12" s="42" t="s">
        <v>94</v>
      </c>
      <c r="D12" s="43"/>
      <c r="E12" s="10" t="s">
        <v>164</v>
      </c>
      <c r="F12" s="10" t="s">
        <v>153</v>
      </c>
      <c r="G12" s="11" t="s">
        <v>236</v>
      </c>
      <c r="H12" s="30" t="s">
        <v>231</v>
      </c>
      <c r="I12" s="11" t="s">
        <v>152</v>
      </c>
    </row>
    <row r="13" spans="1:9" ht="36.75" customHeight="1">
      <c r="A13" s="14" t="s">
        <v>0</v>
      </c>
      <c r="B13" s="4" t="s">
        <v>2</v>
      </c>
      <c r="C13" s="4"/>
      <c r="D13" s="4"/>
      <c r="E13" s="4"/>
      <c r="F13" s="4"/>
      <c r="G13" s="5">
        <f>G14+G47+G51+G66+G137+G166+G182+G188+G192</f>
        <v>285624257.31999999</v>
      </c>
      <c r="H13" s="5">
        <f>H14+H47+H51+H66+H137+H166+H182+H188+H192</f>
        <v>17728684.970000003</v>
      </c>
      <c r="I13" s="5">
        <f>I14+I47+I51+I66+I137+I166+I182+I188+I192</f>
        <v>303352942.29000002</v>
      </c>
    </row>
    <row r="14" spans="1:9">
      <c r="A14" s="14" t="s">
        <v>58</v>
      </c>
      <c r="B14" s="15" t="s">
        <v>2</v>
      </c>
      <c r="C14" s="15" t="s">
        <v>67</v>
      </c>
      <c r="D14" s="15"/>
      <c r="E14" s="15"/>
      <c r="F14" s="15"/>
      <c r="G14" s="16">
        <f>G15+G20+G26+G31</f>
        <v>22772201</v>
      </c>
      <c r="H14" s="16">
        <f>H15+H20+H26+H31</f>
        <v>130800</v>
      </c>
      <c r="I14" s="16">
        <f>I15+I20+I26+I31</f>
        <v>22903001</v>
      </c>
    </row>
    <row r="15" spans="1:9" ht="50.25" customHeight="1">
      <c r="A15" s="14" t="s">
        <v>59</v>
      </c>
      <c r="B15" s="15" t="s">
        <v>2</v>
      </c>
      <c r="C15" s="15" t="s">
        <v>67</v>
      </c>
      <c r="D15" s="15" t="s">
        <v>68</v>
      </c>
      <c r="E15" s="15"/>
      <c r="F15" s="15"/>
      <c r="G15" s="16">
        <f>G16+G18</f>
        <v>3133000</v>
      </c>
      <c r="H15" s="16">
        <f>H16+H18</f>
        <v>0</v>
      </c>
      <c r="I15" s="16">
        <f>I16+I18</f>
        <v>3133000</v>
      </c>
    </row>
    <row r="16" spans="1:9">
      <c r="A16" s="14" t="s">
        <v>60</v>
      </c>
      <c r="B16" s="15" t="s">
        <v>2</v>
      </c>
      <c r="C16" s="15" t="s">
        <v>67</v>
      </c>
      <c r="D16" s="15" t="s">
        <v>68</v>
      </c>
      <c r="E16" s="15" t="s">
        <v>3</v>
      </c>
      <c r="F16" s="15"/>
      <c r="G16" s="16">
        <f>G17</f>
        <v>277000</v>
      </c>
      <c r="H16" s="16">
        <f>H17</f>
        <v>0</v>
      </c>
      <c r="I16" s="16">
        <f>I17</f>
        <v>277000</v>
      </c>
    </row>
    <row r="17" spans="1:9">
      <c r="A17" s="36" t="s">
        <v>61</v>
      </c>
      <c r="B17" s="17" t="s">
        <v>2</v>
      </c>
      <c r="C17" s="17" t="s">
        <v>67</v>
      </c>
      <c r="D17" s="17" t="s">
        <v>68</v>
      </c>
      <c r="E17" s="17" t="s">
        <v>3</v>
      </c>
      <c r="F17" s="17" t="s">
        <v>4</v>
      </c>
      <c r="G17" s="18">
        <v>277000</v>
      </c>
      <c r="H17" s="19"/>
      <c r="I17" s="19">
        <f>G17+H17</f>
        <v>277000</v>
      </c>
    </row>
    <row r="18" spans="1:9" ht="24">
      <c r="A18" s="14" t="s">
        <v>62</v>
      </c>
      <c r="B18" s="15" t="s">
        <v>2</v>
      </c>
      <c r="C18" s="15" t="s">
        <v>67</v>
      </c>
      <c r="D18" s="15" t="s">
        <v>68</v>
      </c>
      <c r="E18" s="15" t="s">
        <v>5</v>
      </c>
      <c r="F18" s="15"/>
      <c r="G18" s="16">
        <f>G19</f>
        <v>2856000</v>
      </c>
      <c r="H18" s="16">
        <f>H19</f>
        <v>0</v>
      </c>
      <c r="I18" s="16">
        <f>I19</f>
        <v>2856000</v>
      </c>
    </row>
    <row r="19" spans="1:9" ht="14.25" customHeight="1">
      <c r="A19" s="36" t="s">
        <v>61</v>
      </c>
      <c r="B19" s="17" t="s">
        <v>2</v>
      </c>
      <c r="C19" s="17" t="s">
        <v>67</v>
      </c>
      <c r="D19" s="17" t="s">
        <v>68</v>
      </c>
      <c r="E19" s="17" t="s">
        <v>5</v>
      </c>
      <c r="F19" s="17" t="s">
        <v>4</v>
      </c>
      <c r="G19" s="18">
        <v>2856000</v>
      </c>
      <c r="H19" s="19"/>
      <c r="I19" s="19">
        <f>G19+H19</f>
        <v>2856000</v>
      </c>
    </row>
    <row r="20" spans="1:9" ht="54" customHeight="1">
      <c r="A20" s="14" t="s">
        <v>63</v>
      </c>
      <c r="B20" s="15" t="s">
        <v>2</v>
      </c>
      <c r="C20" s="15" t="s">
        <v>67</v>
      </c>
      <c r="D20" s="15" t="s">
        <v>69</v>
      </c>
      <c r="E20" s="15"/>
      <c r="F20" s="15"/>
      <c r="G20" s="16">
        <f>G21+G24</f>
        <v>13732000</v>
      </c>
      <c r="H20" s="16">
        <f>H21+H24</f>
        <v>0</v>
      </c>
      <c r="I20" s="16">
        <f>I21+I24</f>
        <v>13732000</v>
      </c>
    </row>
    <row r="21" spans="1:9">
      <c r="A21" s="14" t="s">
        <v>60</v>
      </c>
      <c r="B21" s="15" t="s">
        <v>2</v>
      </c>
      <c r="C21" s="15" t="s">
        <v>67</v>
      </c>
      <c r="D21" s="15" t="s">
        <v>69</v>
      </c>
      <c r="E21" s="15" t="s">
        <v>3</v>
      </c>
      <c r="F21" s="15"/>
      <c r="G21" s="16">
        <f>G22+G23</f>
        <v>13109000</v>
      </c>
      <c r="H21" s="16">
        <f>H22+H23</f>
        <v>-124000</v>
      </c>
      <c r="I21" s="16">
        <f>I22+I23</f>
        <v>12985000</v>
      </c>
    </row>
    <row r="22" spans="1:9" ht="15.75" customHeight="1">
      <c r="A22" s="36" t="s">
        <v>61</v>
      </c>
      <c r="B22" s="17" t="s">
        <v>2</v>
      </c>
      <c r="C22" s="17" t="s">
        <v>67</v>
      </c>
      <c r="D22" s="17" t="s">
        <v>69</v>
      </c>
      <c r="E22" s="17" t="s">
        <v>3</v>
      </c>
      <c r="F22" s="17" t="s">
        <v>4</v>
      </c>
      <c r="G22" s="18">
        <f>11909000+700000</f>
        <v>12609000</v>
      </c>
      <c r="H22" s="19">
        <v>-124000</v>
      </c>
      <c r="I22" s="19">
        <f>G22+H22</f>
        <v>12485000</v>
      </c>
    </row>
    <row r="23" spans="1:9">
      <c r="A23" s="36" t="s">
        <v>64</v>
      </c>
      <c r="B23" s="17" t="s">
        <v>2</v>
      </c>
      <c r="C23" s="17" t="s">
        <v>67</v>
      </c>
      <c r="D23" s="17" t="s">
        <v>69</v>
      </c>
      <c r="E23" s="17" t="s">
        <v>3</v>
      </c>
      <c r="F23" s="17" t="s">
        <v>6</v>
      </c>
      <c r="G23" s="18">
        <v>500000</v>
      </c>
      <c r="H23" s="19"/>
      <c r="I23" s="19">
        <f>G23+H23</f>
        <v>500000</v>
      </c>
    </row>
    <row r="24" spans="1:9" ht="39" customHeight="1">
      <c r="A24" s="14" t="s">
        <v>66</v>
      </c>
      <c r="B24" s="15" t="s">
        <v>2</v>
      </c>
      <c r="C24" s="15" t="s">
        <v>67</v>
      </c>
      <c r="D24" s="15" t="s">
        <v>69</v>
      </c>
      <c r="E24" s="15" t="s">
        <v>8</v>
      </c>
      <c r="F24" s="15"/>
      <c r="G24" s="16">
        <f>G25</f>
        <v>623000</v>
      </c>
      <c r="H24" s="16">
        <f>H25</f>
        <v>124000</v>
      </c>
      <c r="I24" s="16">
        <f>I25</f>
        <v>747000</v>
      </c>
    </row>
    <row r="25" spans="1:9" ht="15" customHeight="1">
      <c r="A25" s="36" t="s">
        <v>61</v>
      </c>
      <c r="B25" s="17" t="s">
        <v>2</v>
      </c>
      <c r="C25" s="17" t="s">
        <v>67</v>
      </c>
      <c r="D25" s="17" t="s">
        <v>69</v>
      </c>
      <c r="E25" s="17" t="s">
        <v>8</v>
      </c>
      <c r="F25" s="17" t="s">
        <v>4</v>
      </c>
      <c r="G25" s="18">
        <v>623000</v>
      </c>
      <c r="H25" s="19">
        <v>124000</v>
      </c>
      <c r="I25" s="19">
        <f>G25+H25</f>
        <v>747000</v>
      </c>
    </row>
    <row r="26" spans="1:9">
      <c r="A26" s="14" t="s">
        <v>111</v>
      </c>
      <c r="B26" s="15" t="s">
        <v>2</v>
      </c>
      <c r="C26" s="15" t="s">
        <v>67</v>
      </c>
      <c r="D26" s="15" t="s">
        <v>70</v>
      </c>
      <c r="E26" s="15"/>
      <c r="F26" s="15"/>
      <c r="G26" s="16">
        <f>G27+G29</f>
        <v>760000</v>
      </c>
      <c r="H26" s="16">
        <f>H27+H29</f>
        <v>60000</v>
      </c>
      <c r="I26" s="16">
        <f>I27+I29</f>
        <v>820000</v>
      </c>
    </row>
    <row r="27" spans="1:9" ht="38.25" customHeight="1">
      <c r="A27" s="14" t="s">
        <v>190</v>
      </c>
      <c r="B27" s="15" t="s">
        <v>2</v>
      </c>
      <c r="C27" s="15" t="s">
        <v>67</v>
      </c>
      <c r="D27" s="15" t="s">
        <v>70</v>
      </c>
      <c r="E27" s="15" t="s">
        <v>189</v>
      </c>
      <c r="F27" s="15"/>
      <c r="G27" s="16">
        <f>G28</f>
        <v>60000</v>
      </c>
      <c r="H27" s="16">
        <f>H28</f>
        <v>60000</v>
      </c>
      <c r="I27" s="16">
        <f>I28</f>
        <v>120000</v>
      </c>
    </row>
    <row r="28" spans="1:9">
      <c r="A28" s="36" t="s">
        <v>79</v>
      </c>
      <c r="B28" s="17" t="s">
        <v>2</v>
      </c>
      <c r="C28" s="17" t="s">
        <v>67</v>
      </c>
      <c r="D28" s="17" t="s">
        <v>70</v>
      </c>
      <c r="E28" s="17" t="s">
        <v>189</v>
      </c>
      <c r="F28" s="17" t="s">
        <v>57</v>
      </c>
      <c r="G28" s="19">
        <v>60000</v>
      </c>
      <c r="H28" s="19">
        <v>60000</v>
      </c>
      <c r="I28" s="19">
        <f>G28+H28</f>
        <v>120000</v>
      </c>
    </row>
    <row r="29" spans="1:9">
      <c r="A29" s="14" t="s">
        <v>112</v>
      </c>
      <c r="B29" s="15" t="s">
        <v>2</v>
      </c>
      <c r="C29" s="15" t="s">
        <v>67</v>
      </c>
      <c r="D29" s="15" t="s">
        <v>70</v>
      </c>
      <c r="E29" s="15" t="s">
        <v>9</v>
      </c>
      <c r="F29" s="15"/>
      <c r="G29" s="16">
        <f>G30</f>
        <v>700000</v>
      </c>
      <c r="H29" s="16">
        <f>H30</f>
        <v>0</v>
      </c>
      <c r="I29" s="16">
        <f>I30</f>
        <v>700000</v>
      </c>
    </row>
    <row r="30" spans="1:9">
      <c r="A30" s="36" t="s">
        <v>79</v>
      </c>
      <c r="B30" s="17" t="s">
        <v>2</v>
      </c>
      <c r="C30" s="17" t="s">
        <v>67</v>
      </c>
      <c r="D30" s="17" t="s">
        <v>70</v>
      </c>
      <c r="E30" s="17" t="s">
        <v>9</v>
      </c>
      <c r="F30" s="17" t="s">
        <v>57</v>
      </c>
      <c r="G30" s="18">
        <v>700000</v>
      </c>
      <c r="H30" s="19"/>
      <c r="I30" s="19">
        <f>G30+H30</f>
        <v>700000</v>
      </c>
    </row>
    <row r="31" spans="1:9">
      <c r="A31" s="14" t="s">
        <v>113</v>
      </c>
      <c r="B31" s="15" t="s">
        <v>2</v>
      </c>
      <c r="C31" s="15" t="s">
        <v>67</v>
      </c>
      <c r="D31" s="15" t="s">
        <v>71</v>
      </c>
      <c r="E31" s="15"/>
      <c r="F31" s="15"/>
      <c r="G31" s="16">
        <f>G32+G34+G36+G41+G43</f>
        <v>5147201</v>
      </c>
      <c r="H31" s="16">
        <f>H32+H34+H36+H41+H43</f>
        <v>70800</v>
      </c>
      <c r="I31" s="16">
        <f>I32+I34+I36+I41+I43</f>
        <v>5218001</v>
      </c>
    </row>
    <row r="32" spans="1:9">
      <c r="A32" s="14" t="s">
        <v>60</v>
      </c>
      <c r="B32" s="15" t="s">
        <v>2</v>
      </c>
      <c r="C32" s="15" t="s">
        <v>67</v>
      </c>
      <c r="D32" s="15" t="s">
        <v>71</v>
      </c>
      <c r="E32" s="15" t="s">
        <v>3</v>
      </c>
      <c r="F32" s="15"/>
      <c r="G32" s="16">
        <f>G33</f>
        <v>700000</v>
      </c>
      <c r="H32" s="16">
        <f>H33</f>
        <v>0</v>
      </c>
      <c r="I32" s="16">
        <f>I33</f>
        <v>700000</v>
      </c>
    </row>
    <row r="33" spans="1:9" ht="24.75" customHeight="1">
      <c r="A33" s="36" t="s">
        <v>65</v>
      </c>
      <c r="B33" s="17" t="s">
        <v>2</v>
      </c>
      <c r="C33" s="17" t="s">
        <v>67</v>
      </c>
      <c r="D33" s="17" t="s">
        <v>71</v>
      </c>
      <c r="E33" s="17" t="s">
        <v>3</v>
      </c>
      <c r="F33" s="17" t="s">
        <v>7</v>
      </c>
      <c r="G33" s="20">
        <v>700000</v>
      </c>
      <c r="H33" s="19"/>
      <c r="I33" s="19">
        <f>G33+H33</f>
        <v>700000</v>
      </c>
    </row>
    <row r="34" spans="1:9" ht="39" customHeight="1">
      <c r="A34" s="14" t="s">
        <v>114</v>
      </c>
      <c r="B34" s="15" t="s">
        <v>2</v>
      </c>
      <c r="C34" s="15" t="s">
        <v>67</v>
      </c>
      <c r="D34" s="15" t="s">
        <v>71</v>
      </c>
      <c r="E34" s="15" t="s">
        <v>10</v>
      </c>
      <c r="F34" s="15"/>
      <c r="G34" s="16">
        <f>G35</f>
        <v>100000</v>
      </c>
      <c r="H34" s="16">
        <f>H35</f>
        <v>0</v>
      </c>
      <c r="I34" s="16">
        <f>I35</f>
        <v>100000</v>
      </c>
    </row>
    <row r="35" spans="1:9" ht="16.5" customHeight="1">
      <c r="A35" s="36" t="s">
        <v>61</v>
      </c>
      <c r="B35" s="17" t="s">
        <v>2</v>
      </c>
      <c r="C35" s="17" t="s">
        <v>67</v>
      </c>
      <c r="D35" s="17" t="s">
        <v>71</v>
      </c>
      <c r="E35" s="17" t="s">
        <v>10</v>
      </c>
      <c r="F35" s="17" t="s">
        <v>4</v>
      </c>
      <c r="G35" s="18">
        <v>100000</v>
      </c>
      <c r="H35" s="19"/>
      <c r="I35" s="19">
        <f>G35+H35</f>
        <v>100000</v>
      </c>
    </row>
    <row r="36" spans="1:9" ht="17.25" customHeight="1">
      <c r="A36" s="14" t="s">
        <v>115</v>
      </c>
      <c r="B36" s="15" t="s">
        <v>2</v>
      </c>
      <c r="C36" s="15" t="s">
        <v>67</v>
      </c>
      <c r="D36" s="15" t="s">
        <v>71</v>
      </c>
      <c r="E36" s="15" t="s">
        <v>11</v>
      </c>
      <c r="F36" s="15"/>
      <c r="G36" s="16">
        <f>G37+G38+G39+G40</f>
        <v>4085641</v>
      </c>
      <c r="H36" s="16">
        <f>H37+H38+H39+H40</f>
        <v>70800</v>
      </c>
      <c r="I36" s="16">
        <f>I37+I38+I39+I40</f>
        <v>4156441</v>
      </c>
    </row>
    <row r="37" spans="1:9" ht="16.5" customHeight="1">
      <c r="A37" s="36" t="s">
        <v>61</v>
      </c>
      <c r="B37" s="17" t="s">
        <v>2</v>
      </c>
      <c r="C37" s="17" t="s">
        <v>67</v>
      </c>
      <c r="D37" s="17" t="s">
        <v>71</v>
      </c>
      <c r="E37" s="17" t="s">
        <v>11</v>
      </c>
      <c r="F37" s="17" t="s">
        <v>4</v>
      </c>
      <c r="G37" s="18">
        <v>3079641</v>
      </c>
      <c r="H37" s="19">
        <v>70800</v>
      </c>
      <c r="I37" s="19">
        <f>G37+H37</f>
        <v>3150441</v>
      </c>
    </row>
    <row r="38" spans="1:9" ht="25.5" customHeight="1">
      <c r="A38" s="36" t="s">
        <v>116</v>
      </c>
      <c r="B38" s="17" t="s">
        <v>2</v>
      </c>
      <c r="C38" s="17" t="s">
        <v>67</v>
      </c>
      <c r="D38" s="17" t="s">
        <v>71</v>
      </c>
      <c r="E38" s="17" t="s">
        <v>11</v>
      </c>
      <c r="F38" s="17" t="s">
        <v>12</v>
      </c>
      <c r="G38" s="18">
        <v>100000</v>
      </c>
      <c r="H38" s="19"/>
      <c r="I38" s="19">
        <f>G38+H38</f>
        <v>100000</v>
      </c>
    </row>
    <row r="39" spans="1:9">
      <c r="A39" s="36" t="s">
        <v>117</v>
      </c>
      <c r="B39" s="17" t="s">
        <v>2</v>
      </c>
      <c r="C39" s="17" t="s">
        <v>67</v>
      </c>
      <c r="D39" s="17" t="s">
        <v>71</v>
      </c>
      <c r="E39" s="17" t="s">
        <v>11</v>
      </c>
      <c r="F39" s="17" t="s">
        <v>13</v>
      </c>
      <c r="G39" s="18">
        <v>406000</v>
      </c>
      <c r="H39" s="19"/>
      <c r="I39" s="19">
        <f>G39+H39</f>
        <v>406000</v>
      </c>
    </row>
    <row r="40" spans="1:9">
      <c r="A40" s="36" t="s">
        <v>118</v>
      </c>
      <c r="B40" s="17" t="s">
        <v>2</v>
      </c>
      <c r="C40" s="17" t="s">
        <v>67</v>
      </c>
      <c r="D40" s="17" t="s">
        <v>71</v>
      </c>
      <c r="E40" s="17" t="s">
        <v>11</v>
      </c>
      <c r="F40" s="17" t="s">
        <v>14</v>
      </c>
      <c r="G40" s="18">
        <v>500000</v>
      </c>
      <c r="H40" s="19"/>
      <c r="I40" s="19">
        <f>G40+H40</f>
        <v>500000</v>
      </c>
    </row>
    <row r="41" spans="1:9" ht="54" customHeight="1">
      <c r="A41" s="14" t="s">
        <v>119</v>
      </c>
      <c r="B41" s="15" t="s">
        <v>2</v>
      </c>
      <c r="C41" s="15" t="s">
        <v>67</v>
      </c>
      <c r="D41" s="15" t="s">
        <v>71</v>
      </c>
      <c r="E41" s="15" t="s">
        <v>15</v>
      </c>
      <c r="F41" s="15"/>
      <c r="G41" s="16">
        <f>G42</f>
        <v>20000</v>
      </c>
      <c r="H41" s="16">
        <f>H42</f>
        <v>0</v>
      </c>
      <c r="I41" s="16">
        <f>I42</f>
        <v>20000</v>
      </c>
    </row>
    <row r="42" spans="1:9" ht="16.5" customHeight="1">
      <c r="A42" s="36" t="s">
        <v>61</v>
      </c>
      <c r="B42" s="17" t="s">
        <v>2</v>
      </c>
      <c r="C42" s="17" t="s">
        <v>67</v>
      </c>
      <c r="D42" s="17" t="s">
        <v>71</v>
      </c>
      <c r="E42" s="17" t="s">
        <v>15</v>
      </c>
      <c r="F42" s="17" t="s">
        <v>4</v>
      </c>
      <c r="G42" s="18">
        <v>20000</v>
      </c>
      <c r="H42" s="19"/>
      <c r="I42" s="19">
        <f>G42+H42</f>
        <v>20000</v>
      </c>
    </row>
    <row r="43" spans="1:9">
      <c r="A43" s="37" t="s">
        <v>137</v>
      </c>
      <c r="B43" s="15" t="s">
        <v>2</v>
      </c>
      <c r="C43" s="15" t="s">
        <v>67</v>
      </c>
      <c r="D43" s="15" t="s">
        <v>71</v>
      </c>
      <c r="E43" s="21" t="s">
        <v>138</v>
      </c>
      <c r="F43" s="15"/>
      <c r="G43" s="16">
        <f>G44</f>
        <v>241560</v>
      </c>
      <c r="H43" s="16">
        <f t="shared" ref="H43:I45" si="0">H44</f>
        <v>0</v>
      </c>
      <c r="I43" s="16">
        <f t="shared" si="0"/>
        <v>241560</v>
      </c>
    </row>
    <row r="44" spans="1:9" ht="41.25" customHeight="1">
      <c r="A44" s="37" t="s">
        <v>139</v>
      </c>
      <c r="B44" s="15" t="s">
        <v>2</v>
      </c>
      <c r="C44" s="15" t="s">
        <v>67</v>
      </c>
      <c r="D44" s="15" t="s">
        <v>71</v>
      </c>
      <c r="E44" s="21" t="s">
        <v>140</v>
      </c>
      <c r="F44" s="15"/>
      <c r="G44" s="16">
        <f>G45</f>
        <v>241560</v>
      </c>
      <c r="H44" s="16">
        <f t="shared" si="0"/>
        <v>0</v>
      </c>
      <c r="I44" s="16">
        <f t="shared" si="0"/>
        <v>241560</v>
      </c>
    </row>
    <row r="45" spans="1:9" ht="36">
      <c r="A45" s="14" t="s">
        <v>136</v>
      </c>
      <c r="B45" s="15" t="s">
        <v>2</v>
      </c>
      <c r="C45" s="15" t="s">
        <v>67</v>
      </c>
      <c r="D45" s="15" t="s">
        <v>71</v>
      </c>
      <c r="E45" s="15" t="s">
        <v>135</v>
      </c>
      <c r="F45" s="15"/>
      <c r="G45" s="22">
        <f>G46</f>
        <v>241560</v>
      </c>
      <c r="H45" s="22">
        <f t="shared" si="0"/>
        <v>0</v>
      </c>
      <c r="I45" s="16">
        <f t="shared" si="0"/>
        <v>241560</v>
      </c>
    </row>
    <row r="46" spans="1:9" ht="16.5" customHeight="1">
      <c r="A46" s="36" t="s">
        <v>61</v>
      </c>
      <c r="B46" s="17" t="s">
        <v>2</v>
      </c>
      <c r="C46" s="17" t="s">
        <v>67</v>
      </c>
      <c r="D46" s="17" t="s">
        <v>71</v>
      </c>
      <c r="E46" s="17" t="s">
        <v>135</v>
      </c>
      <c r="F46" s="17" t="s">
        <v>4</v>
      </c>
      <c r="G46" s="19">
        <v>241560</v>
      </c>
      <c r="H46" s="19"/>
      <c r="I46" s="19">
        <f>G46+H46</f>
        <v>241560</v>
      </c>
    </row>
    <row r="47" spans="1:9" ht="27" customHeight="1">
      <c r="A47" s="14" t="s">
        <v>120</v>
      </c>
      <c r="B47" s="15" t="s">
        <v>2</v>
      </c>
      <c r="C47" s="15" t="s">
        <v>68</v>
      </c>
      <c r="D47" s="15"/>
      <c r="E47" s="15"/>
      <c r="F47" s="15"/>
      <c r="G47" s="16">
        <f>G48</f>
        <v>120000</v>
      </c>
      <c r="H47" s="16">
        <f t="shared" ref="H47:I49" si="1">H48</f>
        <v>0</v>
      </c>
      <c r="I47" s="16">
        <f t="shared" si="1"/>
        <v>120000</v>
      </c>
    </row>
    <row r="48" spans="1:9" ht="41.25" customHeight="1">
      <c r="A48" s="14" t="s">
        <v>121</v>
      </c>
      <c r="B48" s="15" t="s">
        <v>2</v>
      </c>
      <c r="C48" s="15" t="s">
        <v>68</v>
      </c>
      <c r="D48" s="15" t="s">
        <v>72</v>
      </c>
      <c r="E48" s="15"/>
      <c r="F48" s="15"/>
      <c r="G48" s="16">
        <f>G49</f>
        <v>120000</v>
      </c>
      <c r="H48" s="16">
        <f t="shared" si="1"/>
        <v>0</v>
      </c>
      <c r="I48" s="16">
        <f t="shared" si="1"/>
        <v>120000</v>
      </c>
    </row>
    <row r="49" spans="1:9" ht="41.25" customHeight="1">
      <c r="A49" s="14" t="s">
        <v>122</v>
      </c>
      <c r="B49" s="15" t="s">
        <v>2</v>
      </c>
      <c r="C49" s="15" t="s">
        <v>68</v>
      </c>
      <c r="D49" s="15" t="s">
        <v>72</v>
      </c>
      <c r="E49" s="15" t="s">
        <v>16</v>
      </c>
      <c r="F49" s="15"/>
      <c r="G49" s="16">
        <f>G50</f>
        <v>120000</v>
      </c>
      <c r="H49" s="16">
        <f t="shared" si="1"/>
        <v>0</v>
      </c>
      <c r="I49" s="16">
        <f t="shared" si="1"/>
        <v>120000</v>
      </c>
    </row>
    <row r="50" spans="1:9" ht="18" customHeight="1">
      <c r="A50" s="36" t="s">
        <v>61</v>
      </c>
      <c r="B50" s="17" t="s">
        <v>2</v>
      </c>
      <c r="C50" s="17" t="s">
        <v>68</v>
      </c>
      <c r="D50" s="17" t="s">
        <v>72</v>
      </c>
      <c r="E50" s="17" t="s">
        <v>16</v>
      </c>
      <c r="F50" s="17" t="s">
        <v>4</v>
      </c>
      <c r="G50" s="18">
        <v>120000</v>
      </c>
      <c r="H50" s="19"/>
      <c r="I50" s="19">
        <f>G50+H50</f>
        <v>120000</v>
      </c>
    </row>
    <row r="51" spans="1:9">
      <c r="A51" s="14" t="s">
        <v>123</v>
      </c>
      <c r="B51" s="15" t="s">
        <v>2</v>
      </c>
      <c r="C51" s="15" t="s">
        <v>69</v>
      </c>
      <c r="D51" s="15"/>
      <c r="E51" s="15"/>
      <c r="F51" s="15"/>
      <c r="G51" s="16">
        <f>G52+G61</f>
        <v>30067671.16</v>
      </c>
      <c r="H51" s="16">
        <f>H52+H61</f>
        <v>3386902.97</v>
      </c>
      <c r="I51" s="16">
        <f>I52+I61</f>
        <v>33454574.129999999</v>
      </c>
    </row>
    <row r="52" spans="1:9">
      <c r="A52" s="14" t="s">
        <v>186</v>
      </c>
      <c r="B52" s="15" t="s">
        <v>2</v>
      </c>
      <c r="C52" s="15" t="s">
        <v>69</v>
      </c>
      <c r="D52" s="15" t="s">
        <v>72</v>
      </c>
      <c r="E52" s="15"/>
      <c r="F52" s="15"/>
      <c r="G52" s="16">
        <f>G53+G55+G57+G59</f>
        <v>29617450</v>
      </c>
      <c r="H52" s="16">
        <f>H53+H55+H57+H59</f>
        <v>3380000</v>
      </c>
      <c r="I52" s="16">
        <f>I53+I55+I57+I59</f>
        <v>32997450</v>
      </c>
    </row>
    <row r="53" spans="1:9" ht="51.75" customHeight="1">
      <c r="A53" s="14" t="s">
        <v>187</v>
      </c>
      <c r="B53" s="15" t="s">
        <v>2</v>
      </c>
      <c r="C53" s="15" t="s">
        <v>69</v>
      </c>
      <c r="D53" s="15" t="s">
        <v>72</v>
      </c>
      <c r="E53" s="15" t="s">
        <v>184</v>
      </c>
      <c r="F53" s="15"/>
      <c r="G53" s="16">
        <f>G54</f>
        <v>7965400</v>
      </c>
      <c r="H53" s="16">
        <f>H54</f>
        <v>0</v>
      </c>
      <c r="I53" s="16">
        <f>I54</f>
        <v>7965400</v>
      </c>
    </row>
    <row r="54" spans="1:9" ht="18" customHeight="1">
      <c r="A54" s="36" t="s">
        <v>61</v>
      </c>
      <c r="B54" s="17" t="s">
        <v>2</v>
      </c>
      <c r="C54" s="17" t="s">
        <v>69</v>
      </c>
      <c r="D54" s="17" t="s">
        <v>72</v>
      </c>
      <c r="E54" s="15" t="s">
        <v>184</v>
      </c>
      <c r="F54" s="17" t="s">
        <v>4</v>
      </c>
      <c r="G54" s="19">
        <v>7965400</v>
      </c>
      <c r="H54" s="19"/>
      <c r="I54" s="19">
        <f>G54+H54</f>
        <v>7965400</v>
      </c>
    </row>
    <row r="55" spans="1:9" ht="27.75" customHeight="1">
      <c r="A55" s="14" t="s">
        <v>238</v>
      </c>
      <c r="B55" s="15" t="s">
        <v>2</v>
      </c>
      <c r="C55" s="15" t="s">
        <v>69</v>
      </c>
      <c r="D55" s="15" t="s">
        <v>72</v>
      </c>
      <c r="E55" s="15" t="s">
        <v>237</v>
      </c>
      <c r="F55" s="17"/>
      <c r="G55" s="31">
        <f>G56</f>
        <v>0</v>
      </c>
      <c r="H55" s="31">
        <f>H56</f>
        <v>3380000</v>
      </c>
      <c r="I55" s="31">
        <f>I56</f>
        <v>3380000</v>
      </c>
    </row>
    <row r="56" spans="1:9" ht="13.5" customHeight="1">
      <c r="A56" s="36" t="s">
        <v>61</v>
      </c>
      <c r="B56" s="17" t="s">
        <v>2</v>
      </c>
      <c r="C56" s="17" t="s">
        <v>69</v>
      </c>
      <c r="D56" s="17" t="s">
        <v>72</v>
      </c>
      <c r="E56" s="17" t="s">
        <v>237</v>
      </c>
      <c r="F56" s="17" t="s">
        <v>4</v>
      </c>
      <c r="G56" s="19"/>
      <c r="H56" s="19">
        <v>3380000</v>
      </c>
      <c r="I56" s="19">
        <f>G56+H56</f>
        <v>3380000</v>
      </c>
    </row>
    <row r="57" spans="1:9" ht="30" customHeight="1">
      <c r="A57" s="14" t="s">
        <v>204</v>
      </c>
      <c r="B57" s="15" t="s">
        <v>2</v>
      </c>
      <c r="C57" s="15" t="s">
        <v>69</v>
      </c>
      <c r="D57" s="15" t="s">
        <v>72</v>
      </c>
      <c r="E57" s="15" t="s">
        <v>202</v>
      </c>
      <c r="F57" s="17"/>
      <c r="G57" s="16">
        <f>G58</f>
        <v>12243750</v>
      </c>
      <c r="H57" s="16">
        <f>H58</f>
        <v>0</v>
      </c>
      <c r="I57" s="16">
        <f>I58</f>
        <v>12243750</v>
      </c>
    </row>
    <row r="58" spans="1:9" ht="14.25" customHeight="1">
      <c r="A58" s="36" t="s">
        <v>61</v>
      </c>
      <c r="B58" s="17" t="s">
        <v>2</v>
      </c>
      <c r="C58" s="17" t="s">
        <v>69</v>
      </c>
      <c r="D58" s="17" t="s">
        <v>72</v>
      </c>
      <c r="E58" s="17" t="s">
        <v>202</v>
      </c>
      <c r="F58" s="17" t="s">
        <v>4</v>
      </c>
      <c r="G58" s="19">
        <v>12243750</v>
      </c>
      <c r="H58" s="19"/>
      <c r="I58" s="19">
        <f>G58+H58</f>
        <v>12243750</v>
      </c>
    </row>
    <row r="59" spans="1:9" ht="28.5" customHeight="1">
      <c r="A59" s="14" t="s">
        <v>188</v>
      </c>
      <c r="B59" s="15" t="s">
        <v>2</v>
      </c>
      <c r="C59" s="15" t="s">
        <v>69</v>
      </c>
      <c r="D59" s="15" t="s">
        <v>72</v>
      </c>
      <c r="E59" s="15" t="s">
        <v>185</v>
      </c>
      <c r="F59" s="15"/>
      <c r="G59" s="16">
        <f>G60</f>
        <v>9408300</v>
      </c>
      <c r="H59" s="16">
        <f>H60</f>
        <v>0</v>
      </c>
      <c r="I59" s="16">
        <f>I60</f>
        <v>9408300</v>
      </c>
    </row>
    <row r="60" spans="1:9">
      <c r="A60" s="36" t="s">
        <v>61</v>
      </c>
      <c r="B60" s="17" t="s">
        <v>2</v>
      </c>
      <c r="C60" s="17" t="s">
        <v>69</v>
      </c>
      <c r="D60" s="17" t="s">
        <v>72</v>
      </c>
      <c r="E60" s="17" t="s">
        <v>185</v>
      </c>
      <c r="F60" s="17" t="s">
        <v>4</v>
      </c>
      <c r="G60" s="19">
        <v>9408300</v>
      </c>
      <c r="H60" s="19"/>
      <c r="I60" s="19">
        <f>G60+H60</f>
        <v>9408300</v>
      </c>
    </row>
    <row r="61" spans="1:9">
      <c r="A61" s="14" t="s">
        <v>124</v>
      </c>
      <c r="B61" s="15" t="s">
        <v>2</v>
      </c>
      <c r="C61" s="15" t="s">
        <v>69</v>
      </c>
      <c r="D61" s="15" t="s">
        <v>73</v>
      </c>
      <c r="E61" s="15"/>
      <c r="F61" s="15"/>
      <c r="G61" s="16">
        <f>G62+G64</f>
        <v>450221.16000000003</v>
      </c>
      <c r="H61" s="16">
        <f>H62+H64</f>
        <v>6902.97</v>
      </c>
      <c r="I61" s="16">
        <f>I62+I64</f>
        <v>457124.13</v>
      </c>
    </row>
    <row r="62" spans="1:9" ht="18" customHeight="1">
      <c r="A62" s="14" t="s">
        <v>125</v>
      </c>
      <c r="B62" s="15" t="s">
        <v>2</v>
      </c>
      <c r="C62" s="15" t="s">
        <v>69</v>
      </c>
      <c r="D62" s="15" t="s">
        <v>73</v>
      </c>
      <c r="E62" s="15" t="s">
        <v>17</v>
      </c>
      <c r="F62" s="15"/>
      <c r="G62" s="16">
        <f>G63</f>
        <v>365000</v>
      </c>
      <c r="H62" s="16">
        <f>H63</f>
        <v>6902.97</v>
      </c>
      <c r="I62" s="16">
        <f>I63</f>
        <v>371902.97</v>
      </c>
    </row>
    <row r="63" spans="1:9">
      <c r="A63" s="36" t="s">
        <v>61</v>
      </c>
      <c r="B63" s="17" t="s">
        <v>2</v>
      </c>
      <c r="C63" s="17" t="s">
        <v>69</v>
      </c>
      <c r="D63" s="17" t="s">
        <v>73</v>
      </c>
      <c r="E63" s="17" t="s">
        <v>17</v>
      </c>
      <c r="F63" s="17" t="s">
        <v>4</v>
      </c>
      <c r="G63" s="18">
        <v>365000</v>
      </c>
      <c r="H63" s="19">
        <v>6902.97</v>
      </c>
      <c r="I63" s="19">
        <f>G63+H63</f>
        <v>371902.97</v>
      </c>
    </row>
    <row r="64" spans="1:9" ht="49.5" customHeight="1">
      <c r="A64" s="14" t="s">
        <v>241</v>
      </c>
      <c r="B64" s="15" t="s">
        <v>2</v>
      </c>
      <c r="C64" s="15" t="s">
        <v>69</v>
      </c>
      <c r="D64" s="15" t="s">
        <v>73</v>
      </c>
      <c r="E64" s="15" t="s">
        <v>229</v>
      </c>
      <c r="F64" s="15"/>
      <c r="G64" s="22">
        <f>G65</f>
        <v>85221.16</v>
      </c>
      <c r="H64" s="22">
        <f>H65</f>
        <v>0</v>
      </c>
      <c r="I64" s="22">
        <f>I65</f>
        <v>85221.16</v>
      </c>
    </row>
    <row r="65" spans="1:9" ht="27" customHeight="1">
      <c r="A65" s="36" t="s">
        <v>235</v>
      </c>
      <c r="B65" s="17" t="s">
        <v>2</v>
      </c>
      <c r="C65" s="17" t="s">
        <v>69</v>
      </c>
      <c r="D65" s="17" t="s">
        <v>73</v>
      </c>
      <c r="E65" s="17" t="s">
        <v>229</v>
      </c>
      <c r="F65" s="17" t="s">
        <v>230</v>
      </c>
      <c r="G65" s="19">
        <v>85221.16</v>
      </c>
      <c r="H65" s="19"/>
      <c r="I65" s="19">
        <f>G65+H65</f>
        <v>85221.16</v>
      </c>
    </row>
    <row r="66" spans="1:9">
      <c r="A66" s="14" t="s">
        <v>126</v>
      </c>
      <c r="B66" s="15" t="s">
        <v>2</v>
      </c>
      <c r="C66" s="15" t="s">
        <v>74</v>
      </c>
      <c r="D66" s="15"/>
      <c r="E66" s="15"/>
      <c r="F66" s="15"/>
      <c r="G66" s="16">
        <f>G67+G88+G101</f>
        <v>170466090.48000002</v>
      </c>
      <c r="H66" s="16">
        <f>H67+H88+H101</f>
        <v>11238331.58</v>
      </c>
      <c r="I66" s="16">
        <f>I67+I88+I101</f>
        <v>181704422.06</v>
      </c>
    </row>
    <row r="67" spans="1:9">
      <c r="A67" s="14" t="s">
        <v>127</v>
      </c>
      <c r="B67" s="15" t="s">
        <v>2</v>
      </c>
      <c r="C67" s="15" t="s">
        <v>74</v>
      </c>
      <c r="D67" s="15" t="s">
        <v>67</v>
      </c>
      <c r="E67" s="15"/>
      <c r="F67" s="15"/>
      <c r="G67" s="16">
        <f>G68+G77+G81+G84+G86</f>
        <v>24756775.84</v>
      </c>
      <c r="H67" s="16">
        <f>H68+H77+H81+H84+H86</f>
        <v>-437702.97</v>
      </c>
      <c r="I67" s="16">
        <f>I68+I77+I81+I84+I86</f>
        <v>24319072.870000001</v>
      </c>
    </row>
    <row r="68" spans="1:9" ht="40.5" customHeight="1">
      <c r="A68" s="12" t="s">
        <v>176</v>
      </c>
      <c r="B68" s="15" t="s">
        <v>2</v>
      </c>
      <c r="C68" s="15" t="s">
        <v>74</v>
      </c>
      <c r="D68" s="15" t="s">
        <v>67</v>
      </c>
      <c r="E68" s="23" t="s">
        <v>179</v>
      </c>
      <c r="F68" s="15"/>
      <c r="G68" s="16">
        <f>G69+G72+G75</f>
        <v>19287800</v>
      </c>
      <c r="H68" s="16">
        <f>H69+H72+H75</f>
        <v>0</v>
      </c>
      <c r="I68" s="16">
        <f>I69+I72+I75</f>
        <v>19287800</v>
      </c>
    </row>
    <row r="69" spans="1:9" ht="72" customHeight="1">
      <c r="A69" s="12" t="s">
        <v>203</v>
      </c>
      <c r="B69" s="15" t="s">
        <v>2</v>
      </c>
      <c r="C69" s="15" t="s">
        <v>74</v>
      </c>
      <c r="D69" s="15" t="s">
        <v>67</v>
      </c>
      <c r="E69" s="23" t="s">
        <v>180</v>
      </c>
      <c r="F69" s="15"/>
      <c r="G69" s="16">
        <f t="shared" ref="G69:I70" si="2">G70</f>
        <v>9257573.0899999999</v>
      </c>
      <c r="H69" s="16">
        <f t="shared" si="2"/>
        <v>0</v>
      </c>
      <c r="I69" s="16">
        <f t="shared" si="2"/>
        <v>9257573.0899999999</v>
      </c>
    </row>
    <row r="70" spans="1:9" ht="78.75" customHeight="1">
      <c r="A70" s="13" t="s">
        <v>177</v>
      </c>
      <c r="B70" s="15" t="s">
        <v>2</v>
      </c>
      <c r="C70" s="15" t="s">
        <v>74</v>
      </c>
      <c r="D70" s="15" t="s">
        <v>67</v>
      </c>
      <c r="E70" s="23" t="s">
        <v>181</v>
      </c>
      <c r="F70" s="24"/>
      <c r="G70" s="16">
        <f t="shared" si="2"/>
        <v>9257573.0899999999</v>
      </c>
      <c r="H70" s="16">
        <f t="shared" si="2"/>
        <v>0</v>
      </c>
      <c r="I70" s="16">
        <f t="shared" si="2"/>
        <v>9257573.0899999999</v>
      </c>
    </row>
    <row r="71" spans="1:9" ht="15" customHeight="1">
      <c r="A71" s="25" t="s">
        <v>178</v>
      </c>
      <c r="B71" s="17" t="s">
        <v>2</v>
      </c>
      <c r="C71" s="17" t="s">
        <v>74</v>
      </c>
      <c r="D71" s="17" t="s">
        <v>67</v>
      </c>
      <c r="E71" s="26" t="s">
        <v>181</v>
      </c>
      <c r="F71" s="27">
        <v>400</v>
      </c>
      <c r="G71" s="18">
        <v>9257573.0899999999</v>
      </c>
      <c r="H71" s="16"/>
      <c r="I71" s="19">
        <f>G71+H71</f>
        <v>9257573.0899999999</v>
      </c>
    </row>
    <row r="72" spans="1:9" ht="42.75" customHeight="1">
      <c r="A72" s="12" t="s">
        <v>232</v>
      </c>
      <c r="B72" s="15" t="s">
        <v>2</v>
      </c>
      <c r="C72" s="15" t="s">
        <v>74</v>
      </c>
      <c r="D72" s="15" t="s">
        <v>67</v>
      </c>
      <c r="E72" s="23" t="s">
        <v>182</v>
      </c>
      <c r="F72" s="27"/>
      <c r="G72" s="16">
        <f t="shared" ref="G72:I73" si="3">G73</f>
        <v>4037806.91</v>
      </c>
      <c r="H72" s="16">
        <f t="shared" si="3"/>
        <v>0</v>
      </c>
      <c r="I72" s="16">
        <f t="shared" si="3"/>
        <v>4037806.91</v>
      </c>
    </row>
    <row r="73" spans="1:9" ht="48">
      <c r="A73" s="14" t="s">
        <v>233</v>
      </c>
      <c r="B73" s="15" t="s">
        <v>2</v>
      </c>
      <c r="C73" s="15" t="s">
        <v>74</v>
      </c>
      <c r="D73" s="15" t="s">
        <v>67</v>
      </c>
      <c r="E73" s="23" t="s">
        <v>183</v>
      </c>
      <c r="F73" s="27"/>
      <c r="G73" s="16">
        <f t="shared" si="3"/>
        <v>4037806.91</v>
      </c>
      <c r="H73" s="16">
        <f t="shared" si="3"/>
        <v>0</v>
      </c>
      <c r="I73" s="16">
        <f t="shared" si="3"/>
        <v>4037806.91</v>
      </c>
    </row>
    <row r="74" spans="1:9">
      <c r="A74" s="25" t="s">
        <v>178</v>
      </c>
      <c r="B74" s="17" t="s">
        <v>2</v>
      </c>
      <c r="C74" s="17" t="s">
        <v>74</v>
      </c>
      <c r="D74" s="17" t="s">
        <v>67</v>
      </c>
      <c r="E74" s="26" t="s">
        <v>183</v>
      </c>
      <c r="F74" s="27">
        <v>400</v>
      </c>
      <c r="G74" s="28">
        <v>4037806.91</v>
      </c>
      <c r="H74" s="16"/>
      <c r="I74" s="19">
        <f>G74+H74</f>
        <v>4037806.91</v>
      </c>
    </row>
    <row r="75" spans="1:9" ht="42" customHeight="1">
      <c r="A75" s="12" t="s">
        <v>221</v>
      </c>
      <c r="B75" s="15" t="s">
        <v>2</v>
      </c>
      <c r="C75" s="15" t="s">
        <v>74</v>
      </c>
      <c r="D75" s="15" t="s">
        <v>67</v>
      </c>
      <c r="E75" s="23" t="s">
        <v>222</v>
      </c>
      <c r="F75" s="27"/>
      <c r="G75" s="29">
        <f>G76</f>
        <v>5992420</v>
      </c>
      <c r="H75" s="29">
        <f>H76</f>
        <v>0</v>
      </c>
      <c r="I75" s="29">
        <f>I76</f>
        <v>5992420</v>
      </c>
    </row>
    <row r="76" spans="1:9">
      <c r="A76" s="25" t="s">
        <v>178</v>
      </c>
      <c r="B76" s="17" t="s">
        <v>2</v>
      </c>
      <c r="C76" s="17" t="s">
        <v>74</v>
      </c>
      <c r="D76" s="17" t="s">
        <v>67</v>
      </c>
      <c r="E76" s="26" t="s">
        <v>222</v>
      </c>
      <c r="F76" s="27">
        <v>400</v>
      </c>
      <c r="G76" s="19">
        <v>5992420</v>
      </c>
      <c r="H76" s="19"/>
      <c r="I76" s="19">
        <f>G76+H76</f>
        <v>5992420</v>
      </c>
    </row>
    <row r="77" spans="1:9">
      <c r="A77" s="14" t="s">
        <v>171</v>
      </c>
      <c r="B77" s="15" t="s">
        <v>2</v>
      </c>
      <c r="C77" s="15" t="s">
        <v>74</v>
      </c>
      <c r="D77" s="15" t="s">
        <v>67</v>
      </c>
      <c r="E77" s="15" t="s">
        <v>170</v>
      </c>
      <c r="F77" s="15"/>
      <c r="G77" s="16">
        <f>G78</f>
        <v>3926304</v>
      </c>
      <c r="H77" s="16">
        <f t="shared" ref="H77:I79" si="4">H78</f>
        <v>0</v>
      </c>
      <c r="I77" s="16">
        <f t="shared" si="4"/>
        <v>3926304</v>
      </c>
    </row>
    <row r="78" spans="1:9" ht="41.25" customHeight="1">
      <c r="A78" s="14" t="s">
        <v>128</v>
      </c>
      <c r="B78" s="15" t="s">
        <v>2</v>
      </c>
      <c r="C78" s="15" t="s">
        <v>74</v>
      </c>
      <c r="D78" s="15" t="s">
        <v>67</v>
      </c>
      <c r="E78" s="15" t="s">
        <v>18</v>
      </c>
      <c r="F78" s="15"/>
      <c r="G78" s="16">
        <f>G79</f>
        <v>3926304</v>
      </c>
      <c r="H78" s="16">
        <f t="shared" si="4"/>
        <v>0</v>
      </c>
      <c r="I78" s="16">
        <f t="shared" si="4"/>
        <v>3926304</v>
      </c>
    </row>
    <row r="79" spans="1:9">
      <c r="A79" s="14" t="s">
        <v>175</v>
      </c>
      <c r="B79" s="15" t="s">
        <v>2</v>
      </c>
      <c r="C79" s="15" t="s">
        <v>74</v>
      </c>
      <c r="D79" s="15" t="s">
        <v>67</v>
      </c>
      <c r="E79" s="15" t="s">
        <v>18</v>
      </c>
      <c r="F79" s="15" t="s">
        <v>174</v>
      </c>
      <c r="G79" s="16">
        <f>G80</f>
        <v>3926304</v>
      </c>
      <c r="H79" s="16">
        <f t="shared" si="4"/>
        <v>0</v>
      </c>
      <c r="I79" s="16">
        <f t="shared" si="4"/>
        <v>3926304</v>
      </c>
    </row>
    <row r="80" spans="1:9" ht="36">
      <c r="A80" s="36" t="s">
        <v>83</v>
      </c>
      <c r="B80" s="17" t="s">
        <v>2</v>
      </c>
      <c r="C80" s="17" t="s">
        <v>74</v>
      </c>
      <c r="D80" s="17" t="s">
        <v>67</v>
      </c>
      <c r="E80" s="17" t="s">
        <v>18</v>
      </c>
      <c r="F80" s="17" t="s">
        <v>19</v>
      </c>
      <c r="G80" s="18">
        <v>3926304</v>
      </c>
      <c r="H80" s="19"/>
      <c r="I80" s="19">
        <f>G80+H80</f>
        <v>3926304</v>
      </c>
    </row>
    <row r="81" spans="1:9" ht="24">
      <c r="A81" s="14" t="s">
        <v>129</v>
      </c>
      <c r="B81" s="15" t="s">
        <v>2</v>
      </c>
      <c r="C81" s="15" t="s">
        <v>74</v>
      </c>
      <c r="D81" s="15" t="s">
        <v>67</v>
      </c>
      <c r="E81" s="15" t="s">
        <v>20</v>
      </c>
      <c r="F81" s="15"/>
      <c r="G81" s="16">
        <f>G82+G83</f>
        <v>143297.84</v>
      </c>
      <c r="H81" s="16">
        <f>H82+H83</f>
        <v>77662</v>
      </c>
      <c r="I81" s="16">
        <f>I82+I83</f>
        <v>220959.83999999997</v>
      </c>
    </row>
    <row r="82" spans="1:9" ht="16.5" customHeight="1">
      <c r="A82" s="36" t="s">
        <v>61</v>
      </c>
      <c r="B82" s="17" t="s">
        <v>2</v>
      </c>
      <c r="C82" s="17" t="s">
        <v>74</v>
      </c>
      <c r="D82" s="17" t="s">
        <v>67</v>
      </c>
      <c r="E82" s="17" t="s">
        <v>20</v>
      </c>
      <c r="F82" s="17" t="s">
        <v>4</v>
      </c>
      <c r="G82" s="18">
        <v>67610.92</v>
      </c>
      <c r="H82" s="19"/>
      <c r="I82" s="19">
        <f>G82+H82</f>
        <v>67610.92</v>
      </c>
    </row>
    <row r="83" spans="1:9" ht="39" customHeight="1">
      <c r="A83" s="36" t="s">
        <v>83</v>
      </c>
      <c r="B83" s="17" t="s">
        <v>2</v>
      </c>
      <c r="C83" s="17" t="s">
        <v>74</v>
      </c>
      <c r="D83" s="17" t="s">
        <v>67</v>
      </c>
      <c r="E83" s="17" t="s">
        <v>20</v>
      </c>
      <c r="F83" s="17" t="s">
        <v>19</v>
      </c>
      <c r="G83" s="19">
        <v>75686.92</v>
      </c>
      <c r="H83" s="19">
        <v>77662</v>
      </c>
      <c r="I83" s="19">
        <f>G83+H83</f>
        <v>153348.91999999998</v>
      </c>
    </row>
    <row r="84" spans="1:9" ht="15.75" customHeight="1">
      <c r="A84" s="14" t="s">
        <v>130</v>
      </c>
      <c r="B84" s="15" t="s">
        <v>2</v>
      </c>
      <c r="C84" s="15" t="s">
        <v>74</v>
      </c>
      <c r="D84" s="15" t="s">
        <v>67</v>
      </c>
      <c r="E84" s="15" t="s">
        <v>21</v>
      </c>
      <c r="F84" s="15"/>
      <c r="G84" s="16">
        <f>G85</f>
        <v>850000</v>
      </c>
      <c r="H84" s="16">
        <f>H85</f>
        <v>-515364.97</v>
      </c>
      <c r="I84" s="16">
        <f>I85</f>
        <v>334635.03000000003</v>
      </c>
    </row>
    <row r="85" spans="1:9" ht="17.25" customHeight="1">
      <c r="A85" s="36" t="s">
        <v>61</v>
      </c>
      <c r="B85" s="15" t="s">
        <v>2</v>
      </c>
      <c r="C85" s="17" t="s">
        <v>74</v>
      </c>
      <c r="D85" s="17" t="s">
        <v>67</v>
      </c>
      <c r="E85" s="17" t="s">
        <v>21</v>
      </c>
      <c r="F85" s="17" t="s">
        <v>4</v>
      </c>
      <c r="G85" s="18">
        <v>850000</v>
      </c>
      <c r="H85" s="19">
        <f>-260000-70800-6902.97-77662-100000</f>
        <v>-515364.97</v>
      </c>
      <c r="I85" s="19">
        <f>G85+H85</f>
        <v>334635.03000000003</v>
      </c>
    </row>
    <row r="86" spans="1:9" ht="53.25" customHeight="1">
      <c r="A86" s="14" t="s">
        <v>207</v>
      </c>
      <c r="B86" s="15" t="s">
        <v>2</v>
      </c>
      <c r="C86" s="15" t="s">
        <v>74</v>
      </c>
      <c r="D86" s="15" t="s">
        <v>67</v>
      </c>
      <c r="E86" s="15" t="s">
        <v>206</v>
      </c>
      <c r="F86" s="17"/>
      <c r="G86" s="16">
        <f>G87</f>
        <v>549374</v>
      </c>
      <c r="H86" s="16">
        <f>H87</f>
        <v>0</v>
      </c>
      <c r="I86" s="16">
        <f>I87</f>
        <v>549374</v>
      </c>
    </row>
    <row r="87" spans="1:9" ht="16.5" customHeight="1">
      <c r="A87" s="36" t="s">
        <v>61</v>
      </c>
      <c r="B87" s="17" t="s">
        <v>2</v>
      </c>
      <c r="C87" s="17" t="s">
        <v>74</v>
      </c>
      <c r="D87" s="17" t="s">
        <v>67</v>
      </c>
      <c r="E87" s="17" t="s">
        <v>206</v>
      </c>
      <c r="F87" s="17" t="s">
        <v>4</v>
      </c>
      <c r="G87" s="19">
        <v>549374</v>
      </c>
      <c r="H87" s="19"/>
      <c r="I87" s="19">
        <f>G87+H87</f>
        <v>549374</v>
      </c>
    </row>
    <row r="88" spans="1:9">
      <c r="A88" s="14" t="s">
        <v>131</v>
      </c>
      <c r="B88" s="15" t="s">
        <v>2</v>
      </c>
      <c r="C88" s="15" t="s">
        <v>74</v>
      </c>
      <c r="D88" s="15" t="s">
        <v>75</v>
      </c>
      <c r="E88" s="15"/>
      <c r="F88" s="15"/>
      <c r="G88" s="16">
        <f>G89+G93+G95+G97+G99</f>
        <v>34186730</v>
      </c>
      <c r="H88" s="16">
        <f>H89+H93+H95+H97+H99</f>
        <v>12077628.550000001</v>
      </c>
      <c r="I88" s="16">
        <f>I89+I93+I95+I97+I99</f>
        <v>46264358.549999997</v>
      </c>
    </row>
    <row r="89" spans="1:9" ht="16.5" customHeight="1">
      <c r="A89" s="38" t="s">
        <v>173</v>
      </c>
      <c r="B89" s="15" t="s">
        <v>2</v>
      </c>
      <c r="C89" s="15" t="s">
        <v>74</v>
      </c>
      <c r="D89" s="15" t="s">
        <v>75</v>
      </c>
      <c r="E89" s="15" t="s">
        <v>172</v>
      </c>
      <c r="F89" s="15"/>
      <c r="G89" s="16">
        <f>G90</f>
        <v>13852829</v>
      </c>
      <c r="H89" s="16">
        <f>H90</f>
        <v>-538144.39</v>
      </c>
      <c r="I89" s="16">
        <f>I90</f>
        <v>13314684.609999999</v>
      </c>
    </row>
    <row r="90" spans="1:9" ht="18" customHeight="1">
      <c r="A90" s="14" t="s">
        <v>132</v>
      </c>
      <c r="B90" s="15" t="s">
        <v>2</v>
      </c>
      <c r="C90" s="15" t="s">
        <v>74</v>
      </c>
      <c r="D90" s="15" t="s">
        <v>75</v>
      </c>
      <c r="E90" s="15" t="s">
        <v>22</v>
      </c>
      <c r="F90" s="15"/>
      <c r="G90" s="16">
        <f>G91+G92</f>
        <v>13852829</v>
      </c>
      <c r="H90" s="16">
        <f>H91+H92</f>
        <v>-538144.39</v>
      </c>
      <c r="I90" s="16">
        <f>I91+I92</f>
        <v>13314684.609999999</v>
      </c>
    </row>
    <row r="91" spans="1:9" ht="14.25" customHeight="1">
      <c r="A91" s="36" t="s">
        <v>61</v>
      </c>
      <c r="B91" s="15" t="s">
        <v>2</v>
      </c>
      <c r="C91" s="17" t="s">
        <v>74</v>
      </c>
      <c r="D91" s="17" t="s">
        <v>75</v>
      </c>
      <c r="E91" s="17" t="s">
        <v>22</v>
      </c>
      <c r="F91" s="17" t="s">
        <v>4</v>
      </c>
      <c r="G91" s="18">
        <v>9072829</v>
      </c>
      <c r="H91" s="20">
        <f>-247123.39-291021</f>
        <v>-538144.39</v>
      </c>
      <c r="I91" s="19">
        <f>G91+H91</f>
        <v>8534684.6099999994</v>
      </c>
    </row>
    <row r="92" spans="1:9" ht="27.75" customHeight="1">
      <c r="A92" s="36" t="s">
        <v>208</v>
      </c>
      <c r="B92" s="15" t="s">
        <v>2</v>
      </c>
      <c r="C92" s="17" t="s">
        <v>74</v>
      </c>
      <c r="D92" s="17" t="s">
        <v>75</v>
      </c>
      <c r="E92" s="17" t="s">
        <v>22</v>
      </c>
      <c r="F92" s="17" t="s">
        <v>213</v>
      </c>
      <c r="G92" s="18">
        <v>4780000</v>
      </c>
      <c r="H92" s="19"/>
      <c r="I92" s="19">
        <f>G92+H92</f>
        <v>4780000</v>
      </c>
    </row>
    <row r="93" spans="1:9" ht="24" customHeight="1">
      <c r="A93" s="39" t="s">
        <v>243</v>
      </c>
      <c r="B93" s="33" t="s">
        <v>2</v>
      </c>
      <c r="C93" s="33" t="s">
        <v>74</v>
      </c>
      <c r="D93" s="33" t="s">
        <v>75</v>
      </c>
      <c r="E93" s="33" t="s">
        <v>242</v>
      </c>
      <c r="F93" s="33"/>
      <c r="G93" s="34">
        <f>G94</f>
        <v>0</v>
      </c>
      <c r="H93" s="34">
        <f>H94</f>
        <v>12368649.550000001</v>
      </c>
      <c r="I93" s="34">
        <f>I94</f>
        <v>12368649.550000001</v>
      </c>
    </row>
    <row r="94" spans="1:9" ht="21" customHeight="1">
      <c r="A94" s="39" t="s">
        <v>61</v>
      </c>
      <c r="B94" s="35" t="s">
        <v>2</v>
      </c>
      <c r="C94" s="35" t="s">
        <v>74</v>
      </c>
      <c r="D94" s="35" t="s">
        <v>75</v>
      </c>
      <c r="E94" s="35" t="s">
        <v>242</v>
      </c>
      <c r="F94" s="35" t="s">
        <v>4</v>
      </c>
      <c r="G94" s="20"/>
      <c r="H94" s="20">
        <v>12368649.550000001</v>
      </c>
      <c r="I94" s="20">
        <f>G94+H94</f>
        <v>12368649.550000001</v>
      </c>
    </row>
    <row r="95" spans="1:9" ht="27.75" customHeight="1">
      <c r="A95" s="39" t="s">
        <v>227</v>
      </c>
      <c r="B95" s="33" t="s">
        <v>2</v>
      </c>
      <c r="C95" s="33" t="s">
        <v>74</v>
      </c>
      <c r="D95" s="33" t="s">
        <v>75</v>
      </c>
      <c r="E95" s="33" t="s">
        <v>228</v>
      </c>
      <c r="F95" s="35"/>
      <c r="G95" s="22">
        <f>G96</f>
        <v>1127171</v>
      </c>
      <c r="H95" s="22">
        <f>H96</f>
        <v>247123.39</v>
      </c>
      <c r="I95" s="22">
        <f>I96</f>
        <v>1374294.3900000001</v>
      </c>
    </row>
    <row r="96" spans="1:9" ht="21.75" customHeight="1">
      <c r="A96" s="39" t="s">
        <v>61</v>
      </c>
      <c r="B96" s="33" t="s">
        <v>2</v>
      </c>
      <c r="C96" s="35" t="s">
        <v>74</v>
      </c>
      <c r="D96" s="35" t="s">
        <v>75</v>
      </c>
      <c r="E96" s="35" t="s">
        <v>228</v>
      </c>
      <c r="F96" s="35" t="s">
        <v>4</v>
      </c>
      <c r="G96" s="20">
        <v>1127171</v>
      </c>
      <c r="H96" s="20">
        <v>247123.39</v>
      </c>
      <c r="I96" s="20">
        <f>G96+H96</f>
        <v>1374294.3900000001</v>
      </c>
    </row>
    <row r="97" spans="1:9" ht="42.75" customHeight="1">
      <c r="A97" s="14" t="s">
        <v>167</v>
      </c>
      <c r="B97" s="15" t="s">
        <v>2</v>
      </c>
      <c r="C97" s="15" t="s">
        <v>74</v>
      </c>
      <c r="D97" s="15" t="s">
        <v>75</v>
      </c>
      <c r="E97" s="15" t="s">
        <v>199</v>
      </c>
      <c r="F97" s="15"/>
      <c r="G97" s="22">
        <f>G98</f>
        <v>9000000</v>
      </c>
      <c r="H97" s="22">
        <f>H98</f>
        <v>10206730</v>
      </c>
      <c r="I97" s="22">
        <f>I98</f>
        <v>19206730</v>
      </c>
    </row>
    <row r="98" spans="1:9" ht="26.25" customHeight="1">
      <c r="A98" s="36" t="s">
        <v>208</v>
      </c>
      <c r="B98" s="17" t="s">
        <v>2</v>
      </c>
      <c r="C98" s="17" t="s">
        <v>74</v>
      </c>
      <c r="D98" s="17" t="s">
        <v>75</v>
      </c>
      <c r="E98" s="17" t="s">
        <v>199</v>
      </c>
      <c r="F98" s="17" t="s">
        <v>213</v>
      </c>
      <c r="G98" s="19">
        <v>9000000</v>
      </c>
      <c r="H98" s="19">
        <v>10206730</v>
      </c>
      <c r="I98" s="19">
        <f>G98+H98</f>
        <v>19206730</v>
      </c>
    </row>
    <row r="99" spans="1:9" ht="39.75" customHeight="1">
      <c r="A99" s="14" t="s">
        <v>167</v>
      </c>
      <c r="B99" s="15" t="s">
        <v>2</v>
      </c>
      <c r="C99" s="15" t="s">
        <v>74</v>
      </c>
      <c r="D99" s="15" t="s">
        <v>75</v>
      </c>
      <c r="E99" s="15" t="s">
        <v>199</v>
      </c>
      <c r="F99" s="15"/>
      <c r="G99" s="22">
        <f>G100</f>
        <v>10206730</v>
      </c>
      <c r="H99" s="22">
        <f>H100</f>
        <v>-10206730</v>
      </c>
      <c r="I99" s="22">
        <f>I100</f>
        <v>0</v>
      </c>
    </row>
    <row r="100" spans="1:9" ht="16.5" customHeight="1">
      <c r="A100" s="36" t="s">
        <v>61</v>
      </c>
      <c r="B100" s="17" t="s">
        <v>2</v>
      </c>
      <c r="C100" s="17" t="s">
        <v>74</v>
      </c>
      <c r="D100" s="17" t="s">
        <v>75</v>
      </c>
      <c r="E100" s="17" t="s">
        <v>199</v>
      </c>
      <c r="F100" s="17" t="s">
        <v>4</v>
      </c>
      <c r="G100" s="19">
        <v>10206730</v>
      </c>
      <c r="H100" s="19">
        <v>-10206730</v>
      </c>
      <c r="I100" s="19">
        <f>G100+H100</f>
        <v>0</v>
      </c>
    </row>
    <row r="101" spans="1:9">
      <c r="A101" s="14" t="s">
        <v>133</v>
      </c>
      <c r="B101" s="15" t="s">
        <v>2</v>
      </c>
      <c r="C101" s="15" t="s">
        <v>74</v>
      </c>
      <c r="D101" s="15" t="s">
        <v>68</v>
      </c>
      <c r="E101" s="15"/>
      <c r="F101" s="15"/>
      <c r="G101" s="16">
        <f>G102+G104+G108+G110+G112+G117+G127+G130+G132</f>
        <v>111522584.64</v>
      </c>
      <c r="H101" s="16">
        <f>H102+H104+H108+H110+H112+H117+H127+H130+H132</f>
        <v>-401594</v>
      </c>
      <c r="I101" s="16">
        <f>I102+I104+I108+I110+I112+I117+I127+I130+I132</f>
        <v>111120990.64</v>
      </c>
    </row>
    <row r="102" spans="1:9" ht="38.25" customHeight="1">
      <c r="A102" s="12" t="s">
        <v>165</v>
      </c>
      <c r="B102" s="15" t="s">
        <v>2</v>
      </c>
      <c r="C102" s="15" t="s">
        <v>74</v>
      </c>
      <c r="D102" s="15" t="s">
        <v>68</v>
      </c>
      <c r="E102" s="15" t="s">
        <v>166</v>
      </c>
      <c r="F102" s="15"/>
      <c r="G102" s="16">
        <f>G103</f>
        <v>163286</v>
      </c>
      <c r="H102" s="16">
        <f>H103</f>
        <v>0</v>
      </c>
      <c r="I102" s="16">
        <f>I103</f>
        <v>163286</v>
      </c>
    </row>
    <row r="103" spans="1:9">
      <c r="A103" s="36" t="s">
        <v>178</v>
      </c>
      <c r="B103" s="17" t="s">
        <v>2</v>
      </c>
      <c r="C103" s="17" t="s">
        <v>74</v>
      </c>
      <c r="D103" s="17" t="s">
        <v>68</v>
      </c>
      <c r="E103" s="17" t="s">
        <v>166</v>
      </c>
      <c r="F103" s="17" t="s">
        <v>200</v>
      </c>
      <c r="G103" s="19">
        <v>163286</v>
      </c>
      <c r="H103" s="19"/>
      <c r="I103" s="19">
        <f>G103+H103</f>
        <v>163286</v>
      </c>
    </row>
    <row r="104" spans="1:9">
      <c r="A104" s="14" t="s">
        <v>134</v>
      </c>
      <c r="B104" s="15" t="s">
        <v>2</v>
      </c>
      <c r="C104" s="15" t="s">
        <v>74</v>
      </c>
      <c r="D104" s="15" t="s">
        <v>68</v>
      </c>
      <c r="E104" s="15" t="s">
        <v>23</v>
      </c>
      <c r="F104" s="15"/>
      <c r="G104" s="16">
        <f>G105+G106+G107</f>
        <v>15160000</v>
      </c>
      <c r="H104" s="16">
        <f>H105+H106+H107</f>
        <v>0</v>
      </c>
      <c r="I104" s="16">
        <f>I105+I106+I107</f>
        <v>15160000</v>
      </c>
    </row>
    <row r="105" spans="1:9" ht="17.25" customHeight="1">
      <c r="A105" s="36" t="s">
        <v>61</v>
      </c>
      <c r="B105" s="17" t="s">
        <v>2</v>
      </c>
      <c r="C105" s="17" t="s">
        <v>74</v>
      </c>
      <c r="D105" s="17" t="s">
        <v>68</v>
      </c>
      <c r="E105" s="17" t="s">
        <v>23</v>
      </c>
      <c r="F105" s="17" t="s">
        <v>4</v>
      </c>
      <c r="G105" s="18">
        <v>2000000</v>
      </c>
      <c r="H105" s="19"/>
      <c r="I105" s="19">
        <f>G105+H105</f>
        <v>2000000</v>
      </c>
    </row>
    <row r="106" spans="1:9">
      <c r="A106" s="36" t="s">
        <v>101</v>
      </c>
      <c r="B106" s="17" t="s">
        <v>2</v>
      </c>
      <c r="C106" s="17" t="s">
        <v>74</v>
      </c>
      <c r="D106" s="17" t="s">
        <v>68</v>
      </c>
      <c r="E106" s="17" t="s">
        <v>23</v>
      </c>
      <c r="F106" s="17" t="s">
        <v>24</v>
      </c>
      <c r="G106" s="18">
        <v>11960000</v>
      </c>
      <c r="H106" s="19"/>
      <c r="I106" s="19">
        <f>G106+H106</f>
        <v>11960000</v>
      </c>
    </row>
    <row r="107" spans="1:9">
      <c r="A107" s="36" t="s">
        <v>100</v>
      </c>
      <c r="B107" s="17" t="s">
        <v>2</v>
      </c>
      <c r="C107" s="17" t="s">
        <v>74</v>
      </c>
      <c r="D107" s="17" t="s">
        <v>68</v>
      </c>
      <c r="E107" s="17" t="s">
        <v>23</v>
      </c>
      <c r="F107" s="17" t="s">
        <v>25</v>
      </c>
      <c r="G107" s="18">
        <v>1200000</v>
      </c>
      <c r="H107" s="19"/>
      <c r="I107" s="19">
        <f>G107+H107</f>
        <v>1200000</v>
      </c>
    </row>
    <row r="108" spans="1:9" ht="36" hidden="1">
      <c r="A108" s="14" t="s">
        <v>99</v>
      </c>
      <c r="B108" s="15" t="s">
        <v>2</v>
      </c>
      <c r="C108" s="15" t="s">
        <v>74</v>
      </c>
      <c r="D108" s="15" t="s">
        <v>68</v>
      </c>
      <c r="E108" s="15" t="s">
        <v>26</v>
      </c>
      <c r="F108" s="15"/>
      <c r="G108" s="16">
        <f>G109</f>
        <v>0</v>
      </c>
      <c r="H108" s="16">
        <f>H109</f>
        <v>0</v>
      </c>
      <c r="I108" s="16">
        <f>I109</f>
        <v>0</v>
      </c>
    </row>
    <row r="109" spans="1:9" hidden="1">
      <c r="A109" s="36" t="s">
        <v>61</v>
      </c>
      <c r="B109" s="17" t="s">
        <v>2</v>
      </c>
      <c r="C109" s="17" t="s">
        <v>74</v>
      </c>
      <c r="D109" s="17" t="s">
        <v>68</v>
      </c>
      <c r="E109" s="17" t="s">
        <v>26</v>
      </c>
      <c r="F109" s="17" t="s">
        <v>4</v>
      </c>
      <c r="G109" s="18">
        <v>0</v>
      </c>
      <c r="H109" s="19"/>
      <c r="I109" s="19">
        <f>G109+H109</f>
        <v>0</v>
      </c>
    </row>
    <row r="110" spans="1:9">
      <c r="A110" s="14" t="s">
        <v>98</v>
      </c>
      <c r="B110" s="15" t="s">
        <v>2</v>
      </c>
      <c r="C110" s="15" t="s">
        <v>74</v>
      </c>
      <c r="D110" s="15" t="s">
        <v>68</v>
      </c>
      <c r="E110" s="15" t="s">
        <v>27</v>
      </c>
      <c r="F110" s="15"/>
      <c r="G110" s="16">
        <f>G111</f>
        <v>2709881</v>
      </c>
      <c r="H110" s="16">
        <f>H111</f>
        <v>0</v>
      </c>
      <c r="I110" s="16">
        <f>I111</f>
        <v>2709881</v>
      </c>
    </row>
    <row r="111" spans="1:9">
      <c r="A111" s="36" t="s">
        <v>61</v>
      </c>
      <c r="B111" s="17" t="s">
        <v>2</v>
      </c>
      <c r="C111" s="17" t="s">
        <v>74</v>
      </c>
      <c r="D111" s="17" t="s">
        <v>68</v>
      </c>
      <c r="E111" s="17" t="s">
        <v>27</v>
      </c>
      <c r="F111" s="17" t="s">
        <v>4</v>
      </c>
      <c r="G111" s="18">
        <v>2709881</v>
      </c>
      <c r="H111" s="19"/>
      <c r="I111" s="19">
        <f>G111+H111</f>
        <v>2709881</v>
      </c>
    </row>
    <row r="112" spans="1:9">
      <c r="A112" s="14" t="s">
        <v>96</v>
      </c>
      <c r="B112" s="15" t="s">
        <v>2</v>
      </c>
      <c r="C112" s="15" t="s">
        <v>74</v>
      </c>
      <c r="D112" s="15" t="s">
        <v>68</v>
      </c>
      <c r="E112" s="15" t="s">
        <v>95</v>
      </c>
      <c r="F112" s="15"/>
      <c r="G112" s="16">
        <f>G113+G115</f>
        <v>1250000</v>
      </c>
      <c r="H112" s="16">
        <f>H113+H115</f>
        <v>-150000</v>
      </c>
      <c r="I112" s="16">
        <f>I113+I115</f>
        <v>1100000</v>
      </c>
    </row>
    <row r="113" spans="1:9">
      <c r="A113" s="14" t="s">
        <v>246</v>
      </c>
      <c r="B113" s="15" t="s">
        <v>2</v>
      </c>
      <c r="C113" s="15" t="s">
        <v>74</v>
      </c>
      <c r="D113" s="15" t="s">
        <v>68</v>
      </c>
      <c r="E113" s="15" t="s">
        <v>28</v>
      </c>
      <c r="F113" s="15"/>
      <c r="G113" s="16">
        <f>G114</f>
        <v>1000000</v>
      </c>
      <c r="H113" s="16">
        <f>H114</f>
        <v>0</v>
      </c>
      <c r="I113" s="16">
        <f>I114</f>
        <v>1000000</v>
      </c>
    </row>
    <row r="114" spans="1:9" ht="24">
      <c r="A114" s="14" t="s">
        <v>61</v>
      </c>
      <c r="B114" s="17" t="s">
        <v>2</v>
      </c>
      <c r="C114" s="17" t="s">
        <v>74</v>
      </c>
      <c r="D114" s="17" t="s">
        <v>68</v>
      </c>
      <c r="E114" s="17" t="s">
        <v>28</v>
      </c>
      <c r="F114" s="17" t="s">
        <v>4</v>
      </c>
      <c r="G114" s="18">
        <v>1000000</v>
      </c>
      <c r="H114" s="18"/>
      <c r="I114" s="19">
        <f>G114+H114</f>
        <v>1000000</v>
      </c>
    </row>
    <row r="115" spans="1:9">
      <c r="A115" s="14" t="s">
        <v>97</v>
      </c>
      <c r="B115" s="15" t="s">
        <v>2</v>
      </c>
      <c r="C115" s="15" t="s">
        <v>74</v>
      </c>
      <c r="D115" s="15" t="s">
        <v>68</v>
      </c>
      <c r="E115" s="15" t="s">
        <v>29</v>
      </c>
      <c r="F115" s="15"/>
      <c r="G115" s="16">
        <f>G116</f>
        <v>250000</v>
      </c>
      <c r="H115" s="16">
        <f>H116</f>
        <v>-150000</v>
      </c>
      <c r="I115" s="16">
        <f>I116</f>
        <v>100000</v>
      </c>
    </row>
    <row r="116" spans="1:9">
      <c r="A116" s="36" t="s">
        <v>61</v>
      </c>
      <c r="B116" s="17" t="s">
        <v>2</v>
      </c>
      <c r="C116" s="17" t="s">
        <v>74</v>
      </c>
      <c r="D116" s="17" t="s">
        <v>68</v>
      </c>
      <c r="E116" s="17" t="s">
        <v>29</v>
      </c>
      <c r="F116" s="17" t="s">
        <v>4</v>
      </c>
      <c r="G116" s="18">
        <v>250000</v>
      </c>
      <c r="H116" s="18">
        <v>-150000</v>
      </c>
      <c r="I116" s="19">
        <f>G116+H116</f>
        <v>100000</v>
      </c>
    </row>
    <row r="117" spans="1:9" ht="24">
      <c r="A117" s="14" t="s">
        <v>102</v>
      </c>
      <c r="B117" s="15" t="s">
        <v>2</v>
      </c>
      <c r="C117" s="15" t="s">
        <v>74</v>
      </c>
      <c r="D117" s="15" t="s">
        <v>68</v>
      </c>
      <c r="E117" s="15" t="s">
        <v>30</v>
      </c>
      <c r="F117" s="15"/>
      <c r="G117" s="16">
        <f>G118+G119+G121+G122+G123+G124+G125+G126</f>
        <v>15613822</v>
      </c>
      <c r="H117" s="16">
        <f>H118+H119+H121+H122+H123+H124+H125+H126</f>
        <v>-251594</v>
      </c>
      <c r="I117" s="16">
        <f>I118+I119+I121+I122+I123+I124+I125+I126</f>
        <v>15362228</v>
      </c>
    </row>
    <row r="118" spans="1:9">
      <c r="A118" s="36" t="s">
        <v>61</v>
      </c>
      <c r="B118" s="17" t="s">
        <v>2</v>
      </c>
      <c r="C118" s="17" t="s">
        <v>74</v>
      </c>
      <c r="D118" s="17" t="s">
        <v>68</v>
      </c>
      <c r="E118" s="17" t="s">
        <v>30</v>
      </c>
      <c r="F118" s="17" t="s">
        <v>4</v>
      </c>
      <c r="G118" s="18">
        <v>12294570</v>
      </c>
      <c r="H118" s="18">
        <v>-3200000</v>
      </c>
      <c r="I118" s="19">
        <f>G118+H118</f>
        <v>9094570</v>
      </c>
    </row>
    <row r="119" spans="1:9">
      <c r="A119" s="14" t="s">
        <v>175</v>
      </c>
      <c r="B119" s="15" t="s">
        <v>2</v>
      </c>
      <c r="C119" s="15" t="s">
        <v>74</v>
      </c>
      <c r="D119" s="15" t="s">
        <v>68</v>
      </c>
      <c r="E119" s="15" t="s">
        <v>30</v>
      </c>
      <c r="F119" s="15" t="s">
        <v>174</v>
      </c>
      <c r="G119" s="22">
        <f>G120</f>
        <v>889252</v>
      </c>
      <c r="H119" s="16">
        <f>H120</f>
        <v>0</v>
      </c>
      <c r="I119" s="16">
        <f>I120</f>
        <v>889252</v>
      </c>
    </row>
    <row r="120" spans="1:9" ht="36">
      <c r="A120" s="36" t="s">
        <v>83</v>
      </c>
      <c r="B120" s="17" t="s">
        <v>2</v>
      </c>
      <c r="C120" s="17" t="s">
        <v>74</v>
      </c>
      <c r="D120" s="17" t="s">
        <v>68</v>
      </c>
      <c r="E120" s="17" t="s">
        <v>30</v>
      </c>
      <c r="F120" s="17" t="s">
        <v>19</v>
      </c>
      <c r="G120" s="19">
        <v>889252</v>
      </c>
      <c r="H120" s="19"/>
      <c r="I120" s="19">
        <f t="shared" ref="I120:I126" si="5">G120+H120</f>
        <v>889252</v>
      </c>
    </row>
    <row r="121" spans="1:9">
      <c r="A121" s="36" t="s">
        <v>103</v>
      </c>
      <c r="B121" s="17" t="s">
        <v>2</v>
      </c>
      <c r="C121" s="17" t="s">
        <v>74</v>
      </c>
      <c r="D121" s="17" t="s">
        <v>68</v>
      </c>
      <c r="E121" s="17" t="s">
        <v>30</v>
      </c>
      <c r="F121" s="17" t="s">
        <v>31</v>
      </c>
      <c r="G121" s="18">
        <v>800000</v>
      </c>
      <c r="H121" s="19">
        <v>-1594</v>
      </c>
      <c r="I121" s="19">
        <f t="shared" si="5"/>
        <v>798406</v>
      </c>
    </row>
    <row r="122" spans="1:9">
      <c r="A122" s="36" t="s">
        <v>104</v>
      </c>
      <c r="B122" s="17" t="s">
        <v>2</v>
      </c>
      <c r="C122" s="17" t="s">
        <v>74</v>
      </c>
      <c r="D122" s="17" t="s">
        <v>68</v>
      </c>
      <c r="E122" s="17" t="s">
        <v>30</v>
      </c>
      <c r="F122" s="17" t="s">
        <v>32</v>
      </c>
      <c r="G122" s="18">
        <v>600000</v>
      </c>
      <c r="H122" s="19"/>
      <c r="I122" s="19">
        <f t="shared" si="5"/>
        <v>600000</v>
      </c>
    </row>
    <row r="123" spans="1:9">
      <c r="A123" s="36" t="s">
        <v>105</v>
      </c>
      <c r="B123" s="17" t="s">
        <v>2</v>
      </c>
      <c r="C123" s="17" t="s">
        <v>74</v>
      </c>
      <c r="D123" s="17" t="s">
        <v>68</v>
      </c>
      <c r="E123" s="17" t="s">
        <v>30</v>
      </c>
      <c r="F123" s="17" t="s">
        <v>33</v>
      </c>
      <c r="G123" s="18">
        <v>250000</v>
      </c>
      <c r="H123" s="19">
        <v>-250000</v>
      </c>
      <c r="I123" s="19">
        <f t="shared" si="5"/>
        <v>0</v>
      </c>
    </row>
    <row r="124" spans="1:9">
      <c r="A124" s="36" t="s">
        <v>106</v>
      </c>
      <c r="B124" s="17" t="s">
        <v>2</v>
      </c>
      <c r="C124" s="17" t="s">
        <v>74</v>
      </c>
      <c r="D124" s="17" t="s">
        <v>68</v>
      </c>
      <c r="E124" s="17" t="s">
        <v>30</v>
      </c>
      <c r="F124" s="17" t="s">
        <v>34</v>
      </c>
      <c r="G124" s="18">
        <v>600000</v>
      </c>
      <c r="H124" s="19"/>
      <c r="I124" s="19">
        <f t="shared" si="5"/>
        <v>600000</v>
      </c>
    </row>
    <row r="125" spans="1:9">
      <c r="A125" s="36" t="s">
        <v>211</v>
      </c>
      <c r="B125" s="17" t="s">
        <v>2</v>
      </c>
      <c r="C125" s="17" t="s">
        <v>74</v>
      </c>
      <c r="D125" s="17" t="s">
        <v>68</v>
      </c>
      <c r="E125" s="17" t="s">
        <v>30</v>
      </c>
      <c r="F125" s="17" t="s">
        <v>35</v>
      </c>
      <c r="G125" s="18">
        <v>180000</v>
      </c>
      <c r="H125" s="19"/>
      <c r="I125" s="19">
        <f t="shared" si="5"/>
        <v>180000</v>
      </c>
    </row>
    <row r="126" spans="1:9" ht="25.5" customHeight="1">
      <c r="A126" s="36" t="s">
        <v>245</v>
      </c>
      <c r="B126" s="17" t="s">
        <v>2</v>
      </c>
      <c r="C126" s="17" t="s">
        <v>74</v>
      </c>
      <c r="D126" s="17" t="s">
        <v>68</v>
      </c>
      <c r="E126" s="17" t="s">
        <v>30</v>
      </c>
      <c r="F126" s="17" t="s">
        <v>244</v>
      </c>
      <c r="G126" s="18"/>
      <c r="H126" s="18">
        <v>3200000</v>
      </c>
      <c r="I126" s="19">
        <f t="shared" si="5"/>
        <v>3200000</v>
      </c>
    </row>
    <row r="127" spans="1:9" ht="36">
      <c r="A127" s="14" t="s">
        <v>167</v>
      </c>
      <c r="B127" s="15" t="s">
        <v>2</v>
      </c>
      <c r="C127" s="15" t="s">
        <v>74</v>
      </c>
      <c r="D127" s="15" t="s">
        <v>68</v>
      </c>
      <c r="E127" s="15" t="s">
        <v>199</v>
      </c>
      <c r="F127" s="17"/>
      <c r="G127" s="22">
        <f>G128+G129</f>
        <v>32444349.640000001</v>
      </c>
      <c r="H127" s="22">
        <f>H128+H129</f>
        <v>0</v>
      </c>
      <c r="I127" s="22">
        <f>I128+I129</f>
        <v>32444349.640000001</v>
      </c>
    </row>
    <row r="128" spans="1:9">
      <c r="A128" s="36" t="s">
        <v>61</v>
      </c>
      <c r="B128" s="17" t="s">
        <v>2</v>
      </c>
      <c r="C128" s="17" t="s">
        <v>74</v>
      </c>
      <c r="D128" s="17" t="s">
        <v>68</v>
      </c>
      <c r="E128" s="17" t="s">
        <v>199</v>
      </c>
      <c r="F128" s="17" t="s">
        <v>4</v>
      </c>
      <c r="G128" s="18">
        <v>20944349.640000001</v>
      </c>
      <c r="H128" s="18"/>
      <c r="I128" s="19">
        <f>G128+H128</f>
        <v>20944349.640000001</v>
      </c>
    </row>
    <row r="129" spans="1:9">
      <c r="A129" s="36" t="s">
        <v>178</v>
      </c>
      <c r="B129" s="17" t="s">
        <v>2</v>
      </c>
      <c r="C129" s="17" t="s">
        <v>74</v>
      </c>
      <c r="D129" s="17" t="s">
        <v>68</v>
      </c>
      <c r="E129" s="17" t="s">
        <v>199</v>
      </c>
      <c r="F129" s="17" t="s">
        <v>200</v>
      </c>
      <c r="G129" s="19">
        <v>11500000</v>
      </c>
      <c r="H129" s="19"/>
      <c r="I129" s="19">
        <f>G129+H129</f>
        <v>11500000</v>
      </c>
    </row>
    <row r="130" spans="1:9" ht="36">
      <c r="A130" s="14" t="s">
        <v>212</v>
      </c>
      <c r="B130" s="15" t="s">
        <v>2</v>
      </c>
      <c r="C130" s="15" t="s">
        <v>74</v>
      </c>
      <c r="D130" s="15" t="s">
        <v>68</v>
      </c>
      <c r="E130" s="15" t="s">
        <v>46</v>
      </c>
      <c r="F130" s="17"/>
      <c r="G130" s="22">
        <f>G131</f>
        <v>20000000</v>
      </c>
      <c r="H130" s="16">
        <f>H131</f>
        <v>0</v>
      </c>
      <c r="I130" s="16">
        <f>I131</f>
        <v>20000000</v>
      </c>
    </row>
    <row r="131" spans="1:9">
      <c r="A131" s="36" t="s">
        <v>178</v>
      </c>
      <c r="B131" s="17" t="s">
        <v>2</v>
      </c>
      <c r="C131" s="17" t="s">
        <v>74</v>
      </c>
      <c r="D131" s="17" t="s">
        <v>68</v>
      </c>
      <c r="E131" s="17" t="s">
        <v>46</v>
      </c>
      <c r="F131" s="17" t="s">
        <v>200</v>
      </c>
      <c r="G131" s="19">
        <v>20000000</v>
      </c>
      <c r="H131" s="19"/>
      <c r="I131" s="19">
        <f>G131+H131</f>
        <v>20000000</v>
      </c>
    </row>
    <row r="132" spans="1:9" ht="48">
      <c r="A132" s="14" t="s">
        <v>193</v>
      </c>
      <c r="B132" s="15" t="s">
        <v>2</v>
      </c>
      <c r="C132" s="15" t="s">
        <v>74</v>
      </c>
      <c r="D132" s="15" t="s">
        <v>68</v>
      </c>
      <c r="E132" s="15" t="s">
        <v>191</v>
      </c>
      <c r="F132" s="15"/>
      <c r="G132" s="22">
        <f>G133+G134+G135+G136</f>
        <v>24181246</v>
      </c>
      <c r="H132" s="22">
        <f>H133+H134+H135+H136</f>
        <v>0</v>
      </c>
      <c r="I132" s="22">
        <f>I133+I134+I135+I136</f>
        <v>24181246</v>
      </c>
    </row>
    <row r="133" spans="1:9">
      <c r="A133" s="36" t="s">
        <v>61</v>
      </c>
      <c r="B133" s="17" t="s">
        <v>2</v>
      </c>
      <c r="C133" s="17" t="s">
        <v>74</v>
      </c>
      <c r="D133" s="17" t="s">
        <v>68</v>
      </c>
      <c r="E133" s="17" t="s">
        <v>191</v>
      </c>
      <c r="F133" s="17" t="s">
        <v>4</v>
      </c>
      <c r="G133" s="19">
        <v>21714282.329999998</v>
      </c>
      <c r="H133" s="19">
        <v>-131612</v>
      </c>
      <c r="I133" s="19">
        <f>G133+H133</f>
        <v>21582670.329999998</v>
      </c>
    </row>
    <row r="134" spans="1:9" ht="28.5" customHeight="1">
      <c r="A134" s="36" t="s">
        <v>239</v>
      </c>
      <c r="B134" s="17" t="s">
        <v>2</v>
      </c>
      <c r="C134" s="17" t="s">
        <v>74</v>
      </c>
      <c r="D134" s="17" t="s">
        <v>68</v>
      </c>
      <c r="E134" s="17" t="s">
        <v>191</v>
      </c>
      <c r="F134" s="17" t="s">
        <v>240</v>
      </c>
      <c r="G134" s="19"/>
      <c r="H134" s="19">
        <v>131612</v>
      </c>
      <c r="I134" s="19">
        <f>G134+H134</f>
        <v>131612</v>
      </c>
    </row>
    <row r="135" spans="1:9" ht="28.5" customHeight="1">
      <c r="A135" s="36" t="s">
        <v>194</v>
      </c>
      <c r="B135" s="17" t="s">
        <v>2</v>
      </c>
      <c r="C135" s="17" t="s">
        <v>74</v>
      </c>
      <c r="D135" s="17" t="s">
        <v>68</v>
      </c>
      <c r="E135" s="17" t="s">
        <v>191</v>
      </c>
      <c r="F135" s="17" t="s">
        <v>192</v>
      </c>
      <c r="G135" s="19">
        <v>495216</v>
      </c>
      <c r="H135" s="19"/>
      <c r="I135" s="19">
        <f>G135+H135</f>
        <v>495216</v>
      </c>
    </row>
    <row r="136" spans="1:9" ht="38.25" customHeight="1">
      <c r="A136" s="36" t="s">
        <v>205</v>
      </c>
      <c r="B136" s="17" t="s">
        <v>2</v>
      </c>
      <c r="C136" s="17" t="s">
        <v>74</v>
      </c>
      <c r="D136" s="17" t="s">
        <v>68</v>
      </c>
      <c r="E136" s="17" t="s">
        <v>191</v>
      </c>
      <c r="F136" s="17" t="s">
        <v>201</v>
      </c>
      <c r="G136" s="19">
        <v>1971747.67</v>
      </c>
      <c r="H136" s="19"/>
      <c r="I136" s="19">
        <f>G136+H136</f>
        <v>1971747.67</v>
      </c>
    </row>
    <row r="137" spans="1:9">
      <c r="A137" s="14" t="s">
        <v>107</v>
      </c>
      <c r="B137" s="15" t="s">
        <v>2</v>
      </c>
      <c r="C137" s="15" t="s">
        <v>76</v>
      </c>
      <c r="D137" s="15"/>
      <c r="E137" s="15"/>
      <c r="F137" s="15"/>
      <c r="G137" s="16">
        <f>G138</f>
        <v>41702000</v>
      </c>
      <c r="H137" s="16">
        <f>H138</f>
        <v>2124769</v>
      </c>
      <c r="I137" s="16">
        <f>I138</f>
        <v>43826769</v>
      </c>
    </row>
    <row r="138" spans="1:9">
      <c r="A138" s="14" t="s">
        <v>108</v>
      </c>
      <c r="B138" s="15" t="s">
        <v>2</v>
      </c>
      <c r="C138" s="15" t="s">
        <v>76</v>
      </c>
      <c r="D138" s="15" t="s">
        <v>67</v>
      </c>
      <c r="E138" s="15"/>
      <c r="F138" s="15"/>
      <c r="G138" s="16">
        <f>G139+G142+G144+G146+G150+G156+G159</f>
        <v>41702000</v>
      </c>
      <c r="H138" s="16">
        <f>H139+H142+H144+H146+H150+H156+H159</f>
        <v>2124769</v>
      </c>
      <c r="I138" s="16">
        <f>I139+I142+I144+I146+I150+I156+I159</f>
        <v>43826769</v>
      </c>
    </row>
    <row r="139" spans="1:9" ht="24">
      <c r="A139" s="14" t="s">
        <v>109</v>
      </c>
      <c r="B139" s="15" t="s">
        <v>2</v>
      </c>
      <c r="C139" s="15" t="s">
        <v>76</v>
      </c>
      <c r="D139" s="15" t="s">
        <v>67</v>
      </c>
      <c r="E139" s="15" t="s">
        <v>36</v>
      </c>
      <c r="F139" s="15"/>
      <c r="G139" s="16">
        <f>G140+G141</f>
        <v>11484000</v>
      </c>
      <c r="H139" s="16">
        <f>H140+H141</f>
        <v>289684</v>
      </c>
      <c r="I139" s="16">
        <f>I140+I141</f>
        <v>11773684</v>
      </c>
    </row>
    <row r="140" spans="1:9">
      <c r="A140" s="36" t="s">
        <v>110</v>
      </c>
      <c r="B140" s="17" t="s">
        <v>2</v>
      </c>
      <c r="C140" s="17" t="s">
        <v>76</v>
      </c>
      <c r="D140" s="17" t="s">
        <v>67</v>
      </c>
      <c r="E140" s="17" t="s">
        <v>36</v>
      </c>
      <c r="F140" s="17" t="s">
        <v>37</v>
      </c>
      <c r="G140" s="18">
        <v>1765000</v>
      </c>
      <c r="H140" s="19"/>
      <c r="I140" s="19">
        <f>G140+H140</f>
        <v>1765000</v>
      </c>
    </row>
    <row r="141" spans="1:9" ht="36">
      <c r="A141" s="36" t="s">
        <v>87</v>
      </c>
      <c r="B141" s="17" t="s">
        <v>2</v>
      </c>
      <c r="C141" s="17" t="s">
        <v>76</v>
      </c>
      <c r="D141" s="17" t="s">
        <v>67</v>
      </c>
      <c r="E141" s="17" t="s">
        <v>36</v>
      </c>
      <c r="F141" s="17" t="s">
        <v>38</v>
      </c>
      <c r="G141" s="18">
        <v>9719000</v>
      </c>
      <c r="H141" s="19">
        <v>289684</v>
      </c>
      <c r="I141" s="19">
        <f>G141+H141</f>
        <v>10008684</v>
      </c>
    </row>
    <row r="142" spans="1:9" ht="38.25" customHeight="1">
      <c r="A142" s="14" t="s">
        <v>224</v>
      </c>
      <c r="B142" s="15" t="s">
        <v>2</v>
      </c>
      <c r="C142" s="15" t="s">
        <v>76</v>
      </c>
      <c r="D142" s="15" t="s">
        <v>67</v>
      </c>
      <c r="E142" s="15" t="s">
        <v>223</v>
      </c>
      <c r="F142" s="17"/>
      <c r="G142" s="22">
        <f>G143</f>
        <v>25000</v>
      </c>
      <c r="H142" s="22">
        <f>H143</f>
        <v>0</v>
      </c>
      <c r="I142" s="16">
        <f>I143</f>
        <v>25000</v>
      </c>
    </row>
    <row r="143" spans="1:9" ht="15" customHeight="1">
      <c r="A143" s="36" t="s">
        <v>110</v>
      </c>
      <c r="B143" s="17" t="s">
        <v>2</v>
      </c>
      <c r="C143" s="17" t="s">
        <v>76</v>
      </c>
      <c r="D143" s="17" t="s">
        <v>67</v>
      </c>
      <c r="E143" s="17" t="s">
        <v>223</v>
      </c>
      <c r="F143" s="17" t="s">
        <v>37</v>
      </c>
      <c r="G143" s="19">
        <v>25000</v>
      </c>
      <c r="H143" s="19"/>
      <c r="I143" s="19">
        <f>G143+H143</f>
        <v>25000</v>
      </c>
    </row>
    <row r="144" spans="1:9" ht="39" customHeight="1">
      <c r="A144" s="14" t="s">
        <v>226</v>
      </c>
      <c r="B144" s="15" t="s">
        <v>2</v>
      </c>
      <c r="C144" s="15" t="s">
        <v>76</v>
      </c>
      <c r="D144" s="15" t="s">
        <v>67</v>
      </c>
      <c r="E144" s="15" t="s">
        <v>225</v>
      </c>
      <c r="F144" s="15"/>
      <c r="G144" s="22">
        <f>G145</f>
        <v>25000</v>
      </c>
      <c r="H144" s="22">
        <f>H145</f>
        <v>0</v>
      </c>
      <c r="I144" s="22">
        <f>I145</f>
        <v>25000</v>
      </c>
    </row>
    <row r="145" spans="1:9" ht="15" customHeight="1">
      <c r="A145" s="36" t="s">
        <v>110</v>
      </c>
      <c r="B145" s="17" t="s">
        <v>2</v>
      </c>
      <c r="C145" s="17" t="s">
        <v>76</v>
      </c>
      <c r="D145" s="17" t="s">
        <v>67</v>
      </c>
      <c r="E145" s="17" t="s">
        <v>225</v>
      </c>
      <c r="F145" s="17" t="s">
        <v>37</v>
      </c>
      <c r="G145" s="20">
        <v>25000</v>
      </c>
      <c r="H145" s="20"/>
      <c r="I145" s="20">
        <f>G145+H145</f>
        <v>25000</v>
      </c>
    </row>
    <row r="146" spans="1:9">
      <c r="A146" s="14" t="s">
        <v>151</v>
      </c>
      <c r="B146" s="15" t="s">
        <v>2</v>
      </c>
      <c r="C146" s="15" t="s">
        <v>76</v>
      </c>
      <c r="D146" s="15" t="s">
        <v>67</v>
      </c>
      <c r="E146" s="15" t="s">
        <v>39</v>
      </c>
      <c r="F146" s="15"/>
      <c r="G146" s="16">
        <f>G147+G148+G149</f>
        <v>11506000</v>
      </c>
      <c r="H146" s="16">
        <f>H147+H148+H149</f>
        <v>0</v>
      </c>
      <c r="I146" s="16">
        <f>I147+I148+I149</f>
        <v>11506000</v>
      </c>
    </row>
    <row r="147" spans="1:9">
      <c r="A147" s="36" t="s">
        <v>110</v>
      </c>
      <c r="B147" s="17" t="s">
        <v>2</v>
      </c>
      <c r="C147" s="17" t="s">
        <v>76</v>
      </c>
      <c r="D147" s="17" t="s">
        <v>67</v>
      </c>
      <c r="E147" s="17" t="s">
        <v>39</v>
      </c>
      <c r="F147" s="17" t="s">
        <v>37</v>
      </c>
      <c r="G147" s="18">
        <v>1778000</v>
      </c>
      <c r="H147" s="19"/>
      <c r="I147" s="19">
        <f>G147+H147</f>
        <v>1778000</v>
      </c>
    </row>
    <row r="148" spans="1:9" ht="38.25" customHeight="1">
      <c r="A148" s="36" t="s">
        <v>87</v>
      </c>
      <c r="B148" s="17" t="s">
        <v>2</v>
      </c>
      <c r="C148" s="17" t="s">
        <v>76</v>
      </c>
      <c r="D148" s="17" t="s">
        <v>67</v>
      </c>
      <c r="E148" s="17" t="s">
        <v>39</v>
      </c>
      <c r="F148" s="17" t="s">
        <v>38</v>
      </c>
      <c r="G148" s="18">
        <v>9578000</v>
      </c>
      <c r="H148" s="19"/>
      <c r="I148" s="19">
        <f>G148+H148</f>
        <v>9578000</v>
      </c>
    </row>
    <row r="149" spans="1:9" ht="17.25" customHeight="1">
      <c r="A149" s="36" t="s">
        <v>147</v>
      </c>
      <c r="B149" s="17" t="s">
        <v>2</v>
      </c>
      <c r="C149" s="17" t="s">
        <v>76</v>
      </c>
      <c r="D149" s="17" t="s">
        <v>67</v>
      </c>
      <c r="E149" s="17" t="s">
        <v>39</v>
      </c>
      <c r="F149" s="17" t="s">
        <v>47</v>
      </c>
      <c r="G149" s="19">
        <v>150000</v>
      </c>
      <c r="H149" s="19"/>
      <c r="I149" s="19">
        <f>G149+H149</f>
        <v>150000</v>
      </c>
    </row>
    <row r="150" spans="1:9" ht="24">
      <c r="A150" s="14" t="s">
        <v>150</v>
      </c>
      <c r="B150" s="15" t="s">
        <v>2</v>
      </c>
      <c r="C150" s="15" t="s">
        <v>76</v>
      </c>
      <c r="D150" s="15" t="s">
        <v>67</v>
      </c>
      <c r="E150" s="15" t="s">
        <v>40</v>
      </c>
      <c r="F150" s="15"/>
      <c r="G150" s="16">
        <f>G151+G152+G153+G154+G155</f>
        <v>1220000</v>
      </c>
      <c r="H150" s="16">
        <f>H151+H152+H153+H154+H155</f>
        <v>0</v>
      </c>
      <c r="I150" s="16">
        <f>I151+I152+I153+I154+I155</f>
        <v>1220000</v>
      </c>
    </row>
    <row r="151" spans="1:9">
      <c r="A151" s="36" t="s">
        <v>149</v>
      </c>
      <c r="B151" s="17" t="s">
        <v>2</v>
      </c>
      <c r="C151" s="17" t="s">
        <v>76</v>
      </c>
      <c r="D151" s="17" t="s">
        <v>67</v>
      </c>
      <c r="E151" s="17" t="s">
        <v>40</v>
      </c>
      <c r="F151" s="17" t="s">
        <v>41</v>
      </c>
      <c r="G151" s="18">
        <v>357624</v>
      </c>
      <c r="H151" s="18">
        <v>17364.46</v>
      </c>
      <c r="I151" s="19">
        <f>G151+H151</f>
        <v>374988.46</v>
      </c>
    </row>
    <row r="152" spans="1:9" ht="16.5" customHeight="1">
      <c r="A152" s="36" t="s">
        <v>234</v>
      </c>
      <c r="B152" s="17" t="s">
        <v>2</v>
      </c>
      <c r="C152" s="17" t="s">
        <v>76</v>
      </c>
      <c r="D152" s="17" t="s">
        <v>67</v>
      </c>
      <c r="E152" s="17" t="s">
        <v>40</v>
      </c>
      <c r="F152" s="17" t="s">
        <v>42</v>
      </c>
      <c r="G152" s="18">
        <v>242376</v>
      </c>
      <c r="H152" s="18">
        <v>-17364.46</v>
      </c>
      <c r="I152" s="19">
        <f>G152+H152</f>
        <v>225011.54</v>
      </c>
    </row>
    <row r="153" spans="1:9" ht="16.5" customHeight="1">
      <c r="A153" s="36" t="s">
        <v>209</v>
      </c>
      <c r="B153" s="17" t="s">
        <v>2</v>
      </c>
      <c r="C153" s="17" t="s">
        <v>76</v>
      </c>
      <c r="D153" s="17" t="s">
        <v>67</v>
      </c>
      <c r="E153" s="17" t="s">
        <v>40</v>
      </c>
      <c r="F153" s="17" t="s">
        <v>43</v>
      </c>
      <c r="G153" s="18">
        <v>300000</v>
      </c>
      <c r="H153" s="18"/>
      <c r="I153" s="19">
        <f>G153+H153</f>
        <v>300000</v>
      </c>
    </row>
    <row r="154" spans="1:9">
      <c r="A154" s="36" t="s">
        <v>148</v>
      </c>
      <c r="B154" s="17" t="s">
        <v>2</v>
      </c>
      <c r="C154" s="17" t="s">
        <v>76</v>
      </c>
      <c r="D154" s="17" t="s">
        <v>67</v>
      </c>
      <c r="E154" s="17" t="s">
        <v>40</v>
      </c>
      <c r="F154" s="17" t="s">
        <v>44</v>
      </c>
      <c r="G154" s="18">
        <v>70000</v>
      </c>
      <c r="H154" s="18"/>
      <c r="I154" s="19">
        <f>G154+H154</f>
        <v>70000</v>
      </c>
    </row>
    <row r="155" spans="1:9" ht="24">
      <c r="A155" s="36" t="s">
        <v>210</v>
      </c>
      <c r="B155" s="17" t="s">
        <v>2</v>
      </c>
      <c r="C155" s="17" t="s">
        <v>76</v>
      </c>
      <c r="D155" s="17" t="s">
        <v>67</v>
      </c>
      <c r="E155" s="17" t="s">
        <v>40</v>
      </c>
      <c r="F155" s="17" t="s">
        <v>45</v>
      </c>
      <c r="G155" s="18">
        <v>250000</v>
      </c>
      <c r="H155" s="18"/>
      <c r="I155" s="19">
        <f>G155+H155</f>
        <v>250000</v>
      </c>
    </row>
    <row r="156" spans="1:9" ht="39.75" customHeight="1">
      <c r="A156" s="40" t="s">
        <v>167</v>
      </c>
      <c r="B156" s="15" t="s">
        <v>2</v>
      </c>
      <c r="C156" s="15" t="s">
        <v>76</v>
      </c>
      <c r="D156" s="15" t="s">
        <v>67</v>
      </c>
      <c r="E156" s="15" t="s">
        <v>199</v>
      </c>
      <c r="F156" s="17"/>
      <c r="G156" s="22">
        <f>G157+G158</f>
        <v>6030000</v>
      </c>
      <c r="H156" s="22">
        <f>H157+H158</f>
        <v>1835085</v>
      </c>
      <c r="I156" s="22">
        <f>I157+I158</f>
        <v>7865085</v>
      </c>
    </row>
    <row r="157" spans="1:9">
      <c r="A157" s="36" t="s">
        <v>61</v>
      </c>
      <c r="B157" s="17" t="s">
        <v>2</v>
      </c>
      <c r="C157" s="17" t="s">
        <v>76</v>
      </c>
      <c r="D157" s="17" t="s">
        <v>67</v>
      </c>
      <c r="E157" s="17" t="s">
        <v>199</v>
      </c>
      <c r="F157" s="17" t="s">
        <v>4</v>
      </c>
      <c r="G157" s="18">
        <v>1500000</v>
      </c>
      <c r="H157" s="18">
        <f>1835085-305600</f>
        <v>1529485</v>
      </c>
      <c r="I157" s="19">
        <f>G157+H157</f>
        <v>3029485</v>
      </c>
    </row>
    <row r="158" spans="1:9">
      <c r="A158" s="36" t="s">
        <v>147</v>
      </c>
      <c r="B158" s="17" t="s">
        <v>2</v>
      </c>
      <c r="C158" s="17" t="s">
        <v>76</v>
      </c>
      <c r="D158" s="17" t="s">
        <v>67</v>
      </c>
      <c r="E158" s="17" t="s">
        <v>199</v>
      </c>
      <c r="F158" s="17" t="s">
        <v>47</v>
      </c>
      <c r="G158" s="18">
        <v>4530000</v>
      </c>
      <c r="H158" s="18">
        <v>305600</v>
      </c>
      <c r="I158" s="19">
        <f>G158+H158</f>
        <v>4835600</v>
      </c>
    </row>
    <row r="159" spans="1:9">
      <c r="A159" s="14" t="s">
        <v>168</v>
      </c>
      <c r="B159" s="15" t="s">
        <v>2</v>
      </c>
      <c r="C159" s="15" t="s">
        <v>76</v>
      </c>
      <c r="D159" s="15" t="s">
        <v>67</v>
      </c>
      <c r="E159" s="15" t="s">
        <v>163</v>
      </c>
      <c r="F159" s="17"/>
      <c r="G159" s="22">
        <f>G160+G164</f>
        <v>11412000</v>
      </c>
      <c r="H159" s="18"/>
      <c r="I159" s="22">
        <f>I160+I164</f>
        <v>11412000</v>
      </c>
    </row>
    <row r="160" spans="1:9" ht="36">
      <c r="A160" s="40" t="s">
        <v>212</v>
      </c>
      <c r="B160" s="33" t="s">
        <v>2</v>
      </c>
      <c r="C160" s="33" t="s">
        <v>76</v>
      </c>
      <c r="D160" s="33" t="s">
        <v>67</v>
      </c>
      <c r="E160" s="33" t="s">
        <v>46</v>
      </c>
      <c r="F160" s="33"/>
      <c r="G160" s="34">
        <f>G161+G162+G163</f>
        <v>6027000</v>
      </c>
      <c r="H160" s="34">
        <f>H161+H162+H163</f>
        <v>0</v>
      </c>
      <c r="I160" s="34">
        <f>I161+I162+I163</f>
        <v>6027000</v>
      </c>
    </row>
    <row r="161" spans="1:9">
      <c r="A161" s="39" t="s">
        <v>110</v>
      </c>
      <c r="B161" s="33" t="s">
        <v>2</v>
      </c>
      <c r="C161" s="35" t="s">
        <v>76</v>
      </c>
      <c r="D161" s="35" t="s">
        <v>67</v>
      </c>
      <c r="E161" s="35" t="s">
        <v>46</v>
      </c>
      <c r="F161" s="35" t="s">
        <v>37</v>
      </c>
      <c r="G161" s="20">
        <v>400000</v>
      </c>
      <c r="H161" s="20">
        <v>-400000</v>
      </c>
      <c r="I161" s="20">
        <f>G161+H161</f>
        <v>0</v>
      </c>
    </row>
    <row r="162" spans="1:9">
      <c r="A162" s="39" t="s">
        <v>61</v>
      </c>
      <c r="B162" s="35" t="s">
        <v>2</v>
      </c>
      <c r="C162" s="35" t="s">
        <v>76</v>
      </c>
      <c r="D162" s="35" t="s">
        <v>67</v>
      </c>
      <c r="E162" s="35" t="s">
        <v>46</v>
      </c>
      <c r="F162" s="35" t="s">
        <v>4</v>
      </c>
      <c r="G162" s="18">
        <v>2670000</v>
      </c>
      <c r="H162" s="20">
        <v>400000</v>
      </c>
      <c r="I162" s="20">
        <f>G162+H162</f>
        <v>3070000</v>
      </c>
    </row>
    <row r="163" spans="1:9">
      <c r="A163" s="39" t="s">
        <v>147</v>
      </c>
      <c r="B163" s="35" t="s">
        <v>2</v>
      </c>
      <c r="C163" s="35" t="s">
        <v>76</v>
      </c>
      <c r="D163" s="35" t="s">
        <v>67</v>
      </c>
      <c r="E163" s="35" t="s">
        <v>46</v>
      </c>
      <c r="F163" s="35" t="s">
        <v>47</v>
      </c>
      <c r="G163" s="18">
        <v>2957000</v>
      </c>
      <c r="H163" s="20"/>
      <c r="I163" s="20">
        <f>G163+H163</f>
        <v>2957000</v>
      </c>
    </row>
    <row r="164" spans="1:9" ht="48">
      <c r="A164" s="14" t="s">
        <v>146</v>
      </c>
      <c r="B164" s="15" t="s">
        <v>2</v>
      </c>
      <c r="C164" s="15" t="s">
        <v>76</v>
      </c>
      <c r="D164" s="15" t="s">
        <v>67</v>
      </c>
      <c r="E164" s="15" t="s">
        <v>48</v>
      </c>
      <c r="F164" s="15"/>
      <c r="G164" s="16">
        <f>G165</f>
        <v>5385000</v>
      </c>
      <c r="H164" s="16">
        <f>H165</f>
        <v>0</v>
      </c>
      <c r="I164" s="16">
        <f>I165</f>
        <v>5385000</v>
      </c>
    </row>
    <row r="165" spans="1:9">
      <c r="A165" s="14" t="s">
        <v>110</v>
      </c>
      <c r="B165" s="17" t="s">
        <v>2</v>
      </c>
      <c r="C165" s="17" t="s">
        <v>76</v>
      </c>
      <c r="D165" s="17" t="s">
        <v>67</v>
      </c>
      <c r="E165" s="17" t="s">
        <v>48</v>
      </c>
      <c r="F165" s="17" t="s">
        <v>37</v>
      </c>
      <c r="G165" s="18">
        <v>5385000</v>
      </c>
      <c r="H165" s="19"/>
      <c r="I165" s="19">
        <f>G165+H165</f>
        <v>5385000</v>
      </c>
    </row>
    <row r="166" spans="1:9">
      <c r="A166" s="14" t="s">
        <v>141</v>
      </c>
      <c r="B166" s="15" t="s">
        <v>2</v>
      </c>
      <c r="C166" s="15" t="s">
        <v>77</v>
      </c>
      <c r="D166" s="15"/>
      <c r="E166" s="15"/>
      <c r="F166" s="15"/>
      <c r="G166" s="16">
        <f>G167+G173</f>
        <v>4205404.68</v>
      </c>
      <c r="H166" s="16">
        <f>H167+H173</f>
        <v>109950.42</v>
      </c>
      <c r="I166" s="16">
        <f>I167+I173</f>
        <v>4315355.0999999996</v>
      </c>
    </row>
    <row r="167" spans="1:9">
      <c r="A167" s="14" t="s">
        <v>142</v>
      </c>
      <c r="B167" s="15" t="s">
        <v>2</v>
      </c>
      <c r="C167" s="15" t="s">
        <v>77</v>
      </c>
      <c r="D167" s="15" t="s">
        <v>68</v>
      </c>
      <c r="E167" s="15"/>
      <c r="F167" s="15"/>
      <c r="G167" s="16">
        <f>G168+G171</f>
        <v>800000</v>
      </c>
      <c r="H167" s="16">
        <f>H168+H171</f>
        <v>0</v>
      </c>
      <c r="I167" s="16">
        <f>I168+I171</f>
        <v>800000</v>
      </c>
    </row>
    <row r="168" spans="1:9">
      <c r="A168" s="14" t="s">
        <v>143</v>
      </c>
      <c r="B168" s="15" t="s">
        <v>2</v>
      </c>
      <c r="C168" s="15" t="s">
        <v>77</v>
      </c>
      <c r="D168" s="15" t="s">
        <v>68</v>
      </c>
      <c r="E168" s="15" t="s">
        <v>49</v>
      </c>
      <c r="F168" s="15"/>
      <c r="G168" s="16">
        <f>G169+G170</f>
        <v>800000</v>
      </c>
      <c r="H168" s="16">
        <f>H169+H170</f>
        <v>0</v>
      </c>
      <c r="I168" s="16">
        <f>I169+I170</f>
        <v>800000</v>
      </c>
    </row>
    <row r="169" spans="1:9">
      <c r="A169" s="36" t="s">
        <v>144</v>
      </c>
      <c r="B169" s="17" t="s">
        <v>2</v>
      </c>
      <c r="C169" s="17" t="s">
        <v>77</v>
      </c>
      <c r="D169" s="17" t="s">
        <v>68</v>
      </c>
      <c r="E169" s="17" t="s">
        <v>49</v>
      </c>
      <c r="F169" s="17" t="s">
        <v>50</v>
      </c>
      <c r="G169" s="18">
        <v>400000</v>
      </c>
      <c r="H169" s="19"/>
      <c r="I169" s="19">
        <f>G169+H169</f>
        <v>400000</v>
      </c>
    </row>
    <row r="170" spans="1:9">
      <c r="A170" s="36" t="s">
        <v>145</v>
      </c>
      <c r="B170" s="17" t="s">
        <v>2</v>
      </c>
      <c r="C170" s="17" t="s">
        <v>77</v>
      </c>
      <c r="D170" s="17" t="s">
        <v>68</v>
      </c>
      <c r="E170" s="17" t="s">
        <v>49</v>
      </c>
      <c r="F170" s="17" t="s">
        <v>51</v>
      </c>
      <c r="G170" s="18">
        <v>400000</v>
      </c>
      <c r="H170" s="19"/>
      <c r="I170" s="19">
        <f>G170+H170</f>
        <v>400000</v>
      </c>
    </row>
    <row r="171" spans="1:9" ht="66" hidden="1" customHeight="1">
      <c r="A171" s="14" t="s">
        <v>197</v>
      </c>
      <c r="B171" s="15" t="s">
        <v>2</v>
      </c>
      <c r="C171" s="15" t="s">
        <v>77</v>
      </c>
      <c r="D171" s="15" t="s">
        <v>68</v>
      </c>
      <c r="E171" s="15" t="s">
        <v>195</v>
      </c>
      <c r="F171" s="17"/>
      <c r="G171" s="22">
        <f>G172</f>
        <v>0</v>
      </c>
      <c r="H171" s="22">
        <f>H172</f>
        <v>0</v>
      </c>
      <c r="I171" s="22">
        <f>I172</f>
        <v>0</v>
      </c>
    </row>
    <row r="172" spans="1:9" ht="24" hidden="1">
      <c r="A172" s="36" t="s">
        <v>198</v>
      </c>
      <c r="B172" s="17" t="s">
        <v>2</v>
      </c>
      <c r="C172" s="17" t="s">
        <v>77</v>
      </c>
      <c r="D172" s="17" t="s">
        <v>68</v>
      </c>
      <c r="E172" s="17" t="s">
        <v>195</v>
      </c>
      <c r="F172" s="17" t="s">
        <v>196</v>
      </c>
      <c r="G172" s="19">
        <v>0</v>
      </c>
      <c r="H172" s="19"/>
      <c r="I172" s="19">
        <f>G172+H172</f>
        <v>0</v>
      </c>
    </row>
    <row r="173" spans="1:9">
      <c r="A173" s="14" t="s">
        <v>93</v>
      </c>
      <c r="B173" s="15" t="s">
        <v>2</v>
      </c>
      <c r="C173" s="15" t="s">
        <v>77</v>
      </c>
      <c r="D173" s="15" t="s">
        <v>78</v>
      </c>
      <c r="E173" s="15"/>
      <c r="F173" s="15"/>
      <c r="G173" s="16">
        <f>G174+G176+G178+G180</f>
        <v>3405404.6799999997</v>
      </c>
      <c r="H173" s="16">
        <f>H174+H176+H178+H180</f>
        <v>109950.42</v>
      </c>
      <c r="I173" s="16">
        <f>I174+I176+I178+I180</f>
        <v>3515355.0999999996</v>
      </c>
    </row>
    <row r="174" spans="1:9" ht="26.25" customHeight="1">
      <c r="A174" s="14" t="s">
        <v>92</v>
      </c>
      <c r="B174" s="15" t="s">
        <v>2</v>
      </c>
      <c r="C174" s="15" t="s">
        <v>77</v>
      </c>
      <c r="D174" s="15" t="s">
        <v>78</v>
      </c>
      <c r="E174" s="15" t="s">
        <v>52</v>
      </c>
      <c r="F174" s="15"/>
      <c r="G174" s="16">
        <f>G175</f>
        <v>600000</v>
      </c>
      <c r="H174" s="16">
        <f>H175</f>
        <v>25000</v>
      </c>
      <c r="I174" s="16">
        <f>I175</f>
        <v>625000</v>
      </c>
    </row>
    <row r="175" spans="1:9" ht="26.25" customHeight="1">
      <c r="A175" s="36" t="s">
        <v>91</v>
      </c>
      <c r="B175" s="17" t="s">
        <v>2</v>
      </c>
      <c r="C175" s="17" t="s">
        <v>77</v>
      </c>
      <c r="D175" s="17" t="s">
        <v>78</v>
      </c>
      <c r="E175" s="17" t="s">
        <v>52</v>
      </c>
      <c r="F175" s="17" t="s">
        <v>53</v>
      </c>
      <c r="G175" s="18">
        <v>600000</v>
      </c>
      <c r="H175" s="19">
        <v>25000</v>
      </c>
      <c r="I175" s="19">
        <f>G175+H175</f>
        <v>625000</v>
      </c>
    </row>
    <row r="176" spans="1:9" ht="64.5" customHeight="1">
      <c r="A176" s="12" t="s">
        <v>215</v>
      </c>
      <c r="B176" s="15" t="s">
        <v>2</v>
      </c>
      <c r="C176" s="15" t="s">
        <v>77</v>
      </c>
      <c r="D176" s="15" t="s">
        <v>78</v>
      </c>
      <c r="E176" s="15" t="s">
        <v>216</v>
      </c>
      <c r="F176" s="17"/>
      <c r="G176" s="22">
        <f>G177</f>
        <v>919352.34</v>
      </c>
      <c r="H176" s="22">
        <f>H177</f>
        <v>0</v>
      </c>
      <c r="I176" s="22">
        <f>I177</f>
        <v>919352.34</v>
      </c>
    </row>
    <row r="177" spans="1:9" ht="27" customHeight="1">
      <c r="A177" s="25" t="s">
        <v>198</v>
      </c>
      <c r="B177" s="17" t="s">
        <v>2</v>
      </c>
      <c r="C177" s="17" t="s">
        <v>77</v>
      </c>
      <c r="D177" s="17" t="s">
        <v>78</v>
      </c>
      <c r="E177" s="17" t="s">
        <v>216</v>
      </c>
      <c r="F177" s="17" t="s">
        <v>196</v>
      </c>
      <c r="G177" s="19">
        <v>919352.34</v>
      </c>
      <c r="H177" s="19"/>
      <c r="I177" s="19">
        <f>G177+H177</f>
        <v>919352.34</v>
      </c>
    </row>
    <row r="178" spans="1:9" ht="73.5" customHeight="1">
      <c r="A178" s="12" t="s">
        <v>218</v>
      </c>
      <c r="B178" s="15" t="s">
        <v>2</v>
      </c>
      <c r="C178" s="15" t="s">
        <v>77</v>
      </c>
      <c r="D178" s="15" t="s">
        <v>78</v>
      </c>
      <c r="E178" s="15" t="s">
        <v>217</v>
      </c>
      <c r="F178" s="17"/>
      <c r="G178" s="16">
        <f>G179</f>
        <v>919352.34</v>
      </c>
      <c r="H178" s="16">
        <f>H179</f>
        <v>0</v>
      </c>
      <c r="I178" s="16">
        <f>I179</f>
        <v>919352.34</v>
      </c>
    </row>
    <row r="179" spans="1:9" ht="23.25" customHeight="1">
      <c r="A179" s="25" t="s">
        <v>198</v>
      </c>
      <c r="B179" s="17" t="s">
        <v>2</v>
      </c>
      <c r="C179" s="17" t="s">
        <v>77</v>
      </c>
      <c r="D179" s="17" t="s">
        <v>78</v>
      </c>
      <c r="E179" s="17" t="s">
        <v>217</v>
      </c>
      <c r="F179" s="17" t="s">
        <v>196</v>
      </c>
      <c r="G179" s="19">
        <v>919352.34</v>
      </c>
      <c r="H179" s="19"/>
      <c r="I179" s="19">
        <f>G179+H179</f>
        <v>919352.34</v>
      </c>
    </row>
    <row r="180" spans="1:9" ht="39" customHeight="1">
      <c r="A180" s="12" t="s">
        <v>167</v>
      </c>
      <c r="B180" s="15" t="s">
        <v>2</v>
      </c>
      <c r="C180" s="15" t="s">
        <v>77</v>
      </c>
      <c r="D180" s="15" t="s">
        <v>78</v>
      </c>
      <c r="E180" s="15" t="s">
        <v>199</v>
      </c>
      <c r="F180" s="17"/>
      <c r="G180" s="16">
        <f>G181</f>
        <v>966700</v>
      </c>
      <c r="H180" s="16">
        <f>H181</f>
        <v>84950.42</v>
      </c>
      <c r="I180" s="16">
        <f>I181</f>
        <v>1051650.42</v>
      </c>
    </row>
    <row r="181" spans="1:9" ht="27" customHeight="1">
      <c r="A181" s="36" t="s">
        <v>220</v>
      </c>
      <c r="B181" s="17" t="s">
        <v>2</v>
      </c>
      <c r="C181" s="17" t="s">
        <v>77</v>
      </c>
      <c r="D181" s="17" t="s">
        <v>78</v>
      </c>
      <c r="E181" s="17" t="s">
        <v>199</v>
      </c>
      <c r="F181" s="17" t="s">
        <v>219</v>
      </c>
      <c r="G181" s="19">
        <v>966700</v>
      </c>
      <c r="H181" s="19">
        <v>84950.42</v>
      </c>
      <c r="I181" s="19">
        <f>G181+H181</f>
        <v>1051650.42</v>
      </c>
    </row>
    <row r="182" spans="1:9">
      <c r="A182" s="14" t="s">
        <v>90</v>
      </c>
      <c r="B182" s="15" t="s">
        <v>2</v>
      </c>
      <c r="C182" s="15" t="s">
        <v>70</v>
      </c>
      <c r="D182" s="15"/>
      <c r="E182" s="15"/>
      <c r="F182" s="15"/>
      <c r="G182" s="16">
        <f>G183</f>
        <v>13056890</v>
      </c>
      <c r="H182" s="16">
        <f t="shared" ref="H182:I184" si="6">H183</f>
        <v>0</v>
      </c>
      <c r="I182" s="16">
        <f t="shared" si="6"/>
        <v>13056890</v>
      </c>
    </row>
    <row r="183" spans="1:9">
      <c r="A183" s="14" t="s">
        <v>89</v>
      </c>
      <c r="B183" s="15" t="s">
        <v>2</v>
      </c>
      <c r="C183" s="15" t="s">
        <v>70</v>
      </c>
      <c r="D183" s="15" t="s">
        <v>67</v>
      </c>
      <c r="E183" s="15"/>
      <c r="F183" s="15"/>
      <c r="G183" s="16">
        <f>G184</f>
        <v>13056890</v>
      </c>
      <c r="H183" s="16">
        <f t="shared" si="6"/>
        <v>0</v>
      </c>
      <c r="I183" s="16">
        <f t="shared" si="6"/>
        <v>13056890</v>
      </c>
    </row>
    <row r="184" spans="1:9">
      <c r="A184" s="14" t="s">
        <v>168</v>
      </c>
      <c r="B184" s="15" t="s">
        <v>2</v>
      </c>
      <c r="C184" s="15" t="s">
        <v>70</v>
      </c>
      <c r="D184" s="15" t="s">
        <v>67</v>
      </c>
      <c r="E184" s="15" t="s">
        <v>163</v>
      </c>
      <c r="F184" s="15"/>
      <c r="G184" s="16">
        <f>G185</f>
        <v>13056890</v>
      </c>
      <c r="H184" s="16">
        <f t="shared" si="6"/>
        <v>0</v>
      </c>
      <c r="I184" s="16">
        <f t="shared" si="6"/>
        <v>13056890</v>
      </c>
    </row>
    <row r="185" spans="1:9" ht="41.25" customHeight="1">
      <c r="A185" s="14" t="s">
        <v>88</v>
      </c>
      <c r="B185" s="15" t="s">
        <v>2</v>
      </c>
      <c r="C185" s="15" t="s">
        <v>70</v>
      </c>
      <c r="D185" s="15" t="s">
        <v>67</v>
      </c>
      <c r="E185" s="15" t="s">
        <v>54</v>
      </c>
      <c r="F185" s="15"/>
      <c r="G185" s="16">
        <f>G186+G187</f>
        <v>13056890</v>
      </c>
      <c r="H185" s="16">
        <f>H186+H187</f>
        <v>0</v>
      </c>
      <c r="I185" s="16">
        <f>I186+I187</f>
        <v>13056890</v>
      </c>
    </row>
    <row r="186" spans="1:9" ht="36">
      <c r="A186" s="36" t="s">
        <v>87</v>
      </c>
      <c r="B186" s="17" t="s">
        <v>2</v>
      </c>
      <c r="C186" s="17" t="s">
        <v>70</v>
      </c>
      <c r="D186" s="17" t="s">
        <v>67</v>
      </c>
      <c r="E186" s="17" t="s">
        <v>54</v>
      </c>
      <c r="F186" s="17" t="s">
        <v>38</v>
      </c>
      <c r="G186" s="18">
        <v>4506000</v>
      </c>
      <c r="H186" s="19"/>
      <c r="I186" s="19">
        <f>G186+H186</f>
        <v>4506000</v>
      </c>
    </row>
    <row r="187" spans="1:9" ht="39.75" customHeight="1">
      <c r="A187" s="36" t="s">
        <v>83</v>
      </c>
      <c r="B187" s="17" t="s">
        <v>2</v>
      </c>
      <c r="C187" s="17" t="s">
        <v>70</v>
      </c>
      <c r="D187" s="17" t="s">
        <v>67</v>
      </c>
      <c r="E187" s="17" t="s">
        <v>54</v>
      </c>
      <c r="F187" s="17" t="s">
        <v>19</v>
      </c>
      <c r="G187" s="18">
        <v>8550890</v>
      </c>
      <c r="H187" s="19"/>
      <c r="I187" s="19">
        <f>G187+H187</f>
        <v>8550890</v>
      </c>
    </row>
    <row r="188" spans="1:9">
      <c r="A188" s="14" t="s">
        <v>86</v>
      </c>
      <c r="B188" s="15" t="s">
        <v>2</v>
      </c>
      <c r="C188" s="15" t="s">
        <v>73</v>
      </c>
      <c r="D188" s="15"/>
      <c r="E188" s="15"/>
      <c r="F188" s="15"/>
      <c r="G188" s="16">
        <f t="shared" ref="G188:I190" si="7">G189</f>
        <v>2734000</v>
      </c>
      <c r="H188" s="16">
        <f t="shared" si="7"/>
        <v>737931</v>
      </c>
      <c r="I188" s="16">
        <f t="shared" si="7"/>
        <v>3471931</v>
      </c>
    </row>
    <row r="189" spans="1:9">
      <c r="A189" s="14" t="s">
        <v>85</v>
      </c>
      <c r="B189" s="15" t="s">
        <v>2</v>
      </c>
      <c r="C189" s="15" t="s">
        <v>73</v>
      </c>
      <c r="D189" s="15" t="s">
        <v>75</v>
      </c>
      <c r="E189" s="15"/>
      <c r="F189" s="15"/>
      <c r="G189" s="16">
        <f t="shared" si="7"/>
        <v>2734000</v>
      </c>
      <c r="H189" s="16">
        <f t="shared" si="7"/>
        <v>737931</v>
      </c>
      <c r="I189" s="16">
        <f t="shared" si="7"/>
        <v>3471931</v>
      </c>
    </row>
    <row r="190" spans="1:9">
      <c r="A190" s="14" t="s">
        <v>84</v>
      </c>
      <c r="B190" s="15" t="s">
        <v>2</v>
      </c>
      <c r="C190" s="15" t="s">
        <v>73</v>
      </c>
      <c r="D190" s="15" t="s">
        <v>75</v>
      </c>
      <c r="E190" s="15" t="s">
        <v>55</v>
      </c>
      <c r="F190" s="15"/>
      <c r="G190" s="16">
        <f t="shared" si="7"/>
        <v>2734000</v>
      </c>
      <c r="H190" s="16">
        <f t="shared" si="7"/>
        <v>737931</v>
      </c>
      <c r="I190" s="16">
        <f t="shared" si="7"/>
        <v>3471931</v>
      </c>
    </row>
    <row r="191" spans="1:9" ht="41.25" customHeight="1">
      <c r="A191" s="14" t="s">
        <v>83</v>
      </c>
      <c r="B191" s="17" t="s">
        <v>2</v>
      </c>
      <c r="C191" s="17" t="s">
        <v>73</v>
      </c>
      <c r="D191" s="17" t="s">
        <v>75</v>
      </c>
      <c r="E191" s="17" t="s">
        <v>55</v>
      </c>
      <c r="F191" s="17" t="s">
        <v>19</v>
      </c>
      <c r="G191" s="18">
        <v>2734000</v>
      </c>
      <c r="H191" s="32">
        <f>226594+260000+251337</f>
        <v>737931</v>
      </c>
      <c r="I191" s="19">
        <f>G191+H191</f>
        <v>3471931</v>
      </c>
    </row>
    <row r="192" spans="1:9" ht="24">
      <c r="A192" s="14" t="s">
        <v>82</v>
      </c>
      <c r="B192" s="15" t="s">
        <v>2</v>
      </c>
      <c r="C192" s="15" t="s">
        <v>71</v>
      </c>
      <c r="D192" s="15"/>
      <c r="E192" s="15"/>
      <c r="F192" s="15"/>
      <c r="G192" s="16">
        <f t="shared" ref="G192:I194" si="8">G193</f>
        <v>500000</v>
      </c>
      <c r="H192" s="16">
        <f t="shared" si="8"/>
        <v>0</v>
      </c>
      <c r="I192" s="16">
        <f t="shared" si="8"/>
        <v>500000</v>
      </c>
    </row>
    <row r="193" spans="1:9" ht="24">
      <c r="A193" s="14" t="s">
        <v>81</v>
      </c>
      <c r="B193" s="15" t="s">
        <v>2</v>
      </c>
      <c r="C193" s="15" t="s">
        <v>71</v>
      </c>
      <c r="D193" s="15" t="s">
        <v>67</v>
      </c>
      <c r="E193" s="15"/>
      <c r="F193" s="15"/>
      <c r="G193" s="16">
        <f t="shared" si="8"/>
        <v>500000</v>
      </c>
      <c r="H193" s="16">
        <f t="shared" si="8"/>
        <v>0</v>
      </c>
      <c r="I193" s="16">
        <f t="shared" si="8"/>
        <v>500000</v>
      </c>
    </row>
    <row r="194" spans="1:9">
      <c r="A194" s="14" t="s">
        <v>80</v>
      </c>
      <c r="B194" s="15" t="s">
        <v>2</v>
      </c>
      <c r="C194" s="15" t="s">
        <v>71</v>
      </c>
      <c r="D194" s="15" t="s">
        <v>67</v>
      </c>
      <c r="E194" s="15" t="s">
        <v>56</v>
      </c>
      <c r="F194" s="15"/>
      <c r="G194" s="16">
        <f t="shared" si="8"/>
        <v>500000</v>
      </c>
      <c r="H194" s="16">
        <f t="shared" si="8"/>
        <v>0</v>
      </c>
      <c r="I194" s="16">
        <f t="shared" si="8"/>
        <v>500000</v>
      </c>
    </row>
    <row r="195" spans="1:9">
      <c r="A195" s="36" t="s">
        <v>79</v>
      </c>
      <c r="B195" s="17" t="s">
        <v>2</v>
      </c>
      <c r="C195" s="17" t="s">
        <v>71</v>
      </c>
      <c r="D195" s="17" t="s">
        <v>67</v>
      </c>
      <c r="E195" s="17" t="s">
        <v>56</v>
      </c>
      <c r="F195" s="17" t="s">
        <v>57</v>
      </c>
      <c r="G195" s="18">
        <v>500000</v>
      </c>
      <c r="H195" s="19"/>
      <c r="I195" s="19">
        <f>G195+H195</f>
        <v>500000</v>
      </c>
    </row>
    <row r="196" spans="1:9">
      <c r="A196" s="44"/>
      <c r="B196" s="44"/>
      <c r="C196" s="44"/>
      <c r="D196" s="44"/>
      <c r="E196" s="44"/>
      <c r="F196" s="44"/>
      <c r="G196" s="2"/>
    </row>
    <row r="197" spans="1:9">
      <c r="A197" s="1"/>
      <c r="B197" s="1"/>
      <c r="C197" s="1"/>
      <c r="D197" s="1"/>
      <c r="E197" s="1"/>
      <c r="F197" s="1"/>
      <c r="G197" s="1"/>
    </row>
    <row r="198" spans="1:9" ht="12.75" customHeight="1">
      <c r="A198" s="41"/>
      <c r="B198" s="41"/>
      <c r="C198" s="41"/>
      <c r="D198" s="41"/>
      <c r="E198" s="41"/>
      <c r="F198" s="41"/>
      <c r="G198" s="41"/>
    </row>
  </sheetData>
  <mergeCells count="4">
    <mergeCell ref="A198:G198"/>
    <mergeCell ref="C12:D12"/>
    <mergeCell ref="A196:F196"/>
    <mergeCell ref="A10:I10"/>
  </mergeCells>
  <phoneticPr fontId="1" type="noConversion"/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работы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Admin</cp:lastModifiedBy>
  <cp:lastPrinted>2012-12-17T14:22:24Z</cp:lastPrinted>
  <dcterms:created xsi:type="dcterms:W3CDTF">2012-01-30T07:19:58Z</dcterms:created>
  <dcterms:modified xsi:type="dcterms:W3CDTF">2012-12-26T05:27:38Z</dcterms:modified>
</cp:coreProperties>
</file>